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45" windowWidth="15960" windowHeight="16440" activeTab="1"/>
  </bookViews>
  <sheets>
    <sheet name="Export Summary" sheetId="1" r:id="rId1"/>
    <sheet name="SPEED" sheetId="2" r:id="rId2"/>
    <sheet name="EFF" sheetId="3" r:id="rId3"/>
    <sheet name="PROF" sheetId="4" r:id="rId4"/>
  </sheets>
  <calcPr calcId="114210"/>
</workbook>
</file>

<file path=xl/calcChain.xml><?xml version="1.0" encoding="utf-8"?>
<calcChain xmlns="http://schemas.openxmlformats.org/spreadsheetml/2006/main">
  <c r="G54" i="4"/>
  <c r="Q54"/>
  <c r="L54"/>
  <c r="U54"/>
  <c r="V54"/>
  <c r="R54"/>
  <c r="S54"/>
  <c r="T54"/>
  <c r="G53"/>
  <c r="Q53"/>
  <c r="L53"/>
  <c r="U53"/>
  <c r="V53"/>
  <c r="R53"/>
  <c r="S53"/>
  <c r="T53"/>
  <c r="G52"/>
  <c r="Q52"/>
  <c r="L52"/>
  <c r="U52"/>
  <c r="V52"/>
  <c r="R52"/>
  <c r="S52"/>
  <c r="T52"/>
  <c r="G51"/>
  <c r="Q51"/>
  <c r="L51"/>
  <c r="U51"/>
  <c r="V51"/>
  <c r="R51"/>
  <c r="S51"/>
  <c r="T51"/>
  <c r="G50"/>
  <c r="Q50"/>
  <c r="L50"/>
  <c r="U50"/>
  <c r="V50"/>
  <c r="R50"/>
  <c r="S50"/>
  <c r="T50"/>
  <c r="G49"/>
  <c r="Q49"/>
  <c r="L49"/>
  <c r="U49"/>
  <c r="V49"/>
  <c r="R49"/>
  <c r="S49"/>
  <c r="T49"/>
  <c r="G48"/>
  <c r="Q48"/>
  <c r="L48"/>
  <c r="U48"/>
  <c r="V48"/>
  <c r="R48"/>
  <c r="S48"/>
  <c r="T48"/>
  <c r="G47"/>
  <c r="Q47"/>
  <c r="L47"/>
  <c r="U47"/>
  <c r="V47"/>
  <c r="R47"/>
  <c r="S47"/>
  <c r="T47"/>
  <c r="G46"/>
  <c r="Q46"/>
  <c r="L46"/>
  <c r="U46"/>
  <c r="V46"/>
  <c r="R46"/>
  <c r="S46"/>
  <c r="T46"/>
  <c r="G45"/>
  <c r="Q45"/>
  <c r="L45"/>
  <c r="U45"/>
  <c r="V45"/>
  <c r="R45"/>
  <c r="S45"/>
  <c r="T45"/>
  <c r="G44"/>
  <c r="Q44"/>
  <c r="L44"/>
  <c r="U44"/>
  <c r="V44"/>
  <c r="R44"/>
  <c r="S44"/>
  <c r="T44"/>
  <c r="G43"/>
  <c r="Q43"/>
  <c r="L43"/>
  <c r="U43"/>
  <c r="V43"/>
  <c r="R43"/>
  <c r="S43"/>
  <c r="T43"/>
  <c r="G42"/>
  <c r="Q42"/>
  <c r="L42"/>
  <c r="U42"/>
  <c r="V42"/>
  <c r="R42"/>
  <c r="S42"/>
  <c r="T42"/>
  <c r="G41"/>
  <c r="Q41"/>
  <c r="L41"/>
  <c r="U41"/>
  <c r="V41"/>
  <c r="R41"/>
  <c r="S41"/>
  <c r="T41"/>
  <c r="G40"/>
  <c r="Q40"/>
  <c r="L40"/>
  <c r="U40"/>
  <c r="V40"/>
  <c r="R40"/>
  <c r="S40"/>
  <c r="T40"/>
  <c r="G39"/>
  <c r="Q39"/>
  <c r="L39"/>
  <c r="U39"/>
  <c r="V39"/>
  <c r="R39"/>
  <c r="S39"/>
  <c r="T39"/>
  <c r="G38"/>
  <c r="Q38"/>
  <c r="L38"/>
  <c r="U38"/>
  <c r="V38"/>
  <c r="R38"/>
  <c r="S38"/>
  <c r="T38"/>
  <c r="G37"/>
  <c r="Q37"/>
  <c r="L37"/>
  <c r="U37"/>
  <c r="V37"/>
  <c r="R37"/>
  <c r="S37"/>
  <c r="T37"/>
  <c r="G36"/>
  <c r="Q36"/>
  <c r="L36"/>
  <c r="U36"/>
  <c r="V36"/>
  <c r="R36"/>
  <c r="S36"/>
  <c r="T36"/>
  <c r="G35"/>
  <c r="Q35"/>
  <c r="L35"/>
  <c r="U35"/>
  <c r="V35"/>
  <c r="R35"/>
  <c r="S35"/>
  <c r="T35"/>
  <c r="G34"/>
  <c r="Q34"/>
  <c r="L34"/>
  <c r="U34"/>
  <c r="V34"/>
  <c r="R34"/>
  <c r="S34"/>
  <c r="T34"/>
  <c r="G33"/>
  <c r="Q33"/>
  <c r="L33"/>
  <c r="U33"/>
  <c r="V33"/>
  <c r="R33"/>
  <c r="S33"/>
  <c r="T33"/>
  <c r="G32"/>
  <c r="Q32"/>
  <c r="L32"/>
  <c r="U32"/>
  <c r="V32"/>
  <c r="R32"/>
  <c r="S32"/>
  <c r="T32"/>
  <c r="G31"/>
  <c r="Q31"/>
  <c r="L31"/>
  <c r="U31"/>
  <c r="V31"/>
  <c r="R31"/>
  <c r="S31"/>
  <c r="T31"/>
  <c r="G30"/>
  <c r="Q30"/>
  <c r="L30"/>
  <c r="U30"/>
  <c r="V30"/>
  <c r="R30"/>
  <c r="S30"/>
  <c r="T30"/>
  <c r="G29"/>
  <c r="Q29"/>
  <c r="L29"/>
  <c r="U29"/>
  <c r="V29"/>
  <c r="R29"/>
  <c r="S29"/>
  <c r="T29"/>
  <c r="G28"/>
  <c r="Q28"/>
  <c r="L28"/>
  <c r="U28"/>
  <c r="V28"/>
  <c r="R28"/>
  <c r="S28"/>
  <c r="T28"/>
  <c r="G27"/>
  <c r="Q27"/>
  <c r="L27"/>
  <c r="U27"/>
  <c r="V27"/>
  <c r="R27"/>
  <c r="S27"/>
  <c r="T27"/>
  <c r="G26"/>
  <c r="Q26"/>
  <c r="L26"/>
  <c r="U26"/>
  <c r="V26"/>
  <c r="R26"/>
  <c r="S26"/>
  <c r="T26"/>
  <c r="G25"/>
  <c r="Q25"/>
  <c r="L25"/>
  <c r="U25"/>
  <c r="V25"/>
  <c r="R25"/>
  <c r="S25"/>
  <c r="T25"/>
  <c r="G24"/>
  <c r="Q24"/>
  <c r="L24"/>
  <c r="U24"/>
  <c r="V24"/>
  <c r="R24"/>
  <c r="S24"/>
  <c r="T24"/>
  <c r="G23"/>
  <c r="Q23"/>
  <c r="L23"/>
  <c r="U23"/>
  <c r="V23"/>
  <c r="R23"/>
  <c r="S23"/>
  <c r="T23"/>
  <c r="G22"/>
  <c r="Q22"/>
  <c r="L22"/>
  <c r="U22"/>
  <c r="V22"/>
  <c r="R22"/>
  <c r="S22"/>
  <c r="T22"/>
  <c r="G21"/>
  <c r="Q21"/>
  <c r="L21"/>
  <c r="U21"/>
  <c r="V21"/>
  <c r="R21"/>
  <c r="S21"/>
  <c r="T21"/>
  <c r="G20"/>
  <c r="Q20"/>
  <c r="L20"/>
  <c r="U20"/>
  <c r="V20"/>
  <c r="R20"/>
  <c r="S20"/>
  <c r="T20"/>
  <c r="G19"/>
  <c r="Q19"/>
  <c r="L19"/>
  <c r="U19"/>
  <c r="V19"/>
  <c r="R19"/>
  <c r="S19"/>
  <c r="T19"/>
  <c r="G18"/>
  <c r="Q18"/>
  <c r="L18"/>
  <c r="U18"/>
  <c r="V18"/>
  <c r="R18"/>
  <c r="S18"/>
  <c r="T18"/>
  <c r="G17"/>
  <c r="Q17"/>
  <c r="L17"/>
  <c r="U17"/>
  <c r="V17"/>
  <c r="R17"/>
  <c r="S17"/>
  <c r="T17"/>
  <c r="G16"/>
  <c r="Q16"/>
  <c r="L16"/>
  <c r="U16"/>
  <c r="V16"/>
  <c r="R16"/>
  <c r="S16"/>
  <c r="T16"/>
  <c r="G15"/>
  <c r="Q15"/>
  <c r="L15"/>
  <c r="U15"/>
  <c r="V15"/>
  <c r="R15"/>
  <c r="S15"/>
  <c r="T15"/>
  <c r="G14"/>
  <c r="Q14"/>
  <c r="L14"/>
  <c r="U14"/>
  <c r="V14"/>
  <c r="R14"/>
  <c r="S14"/>
  <c r="T14"/>
  <c r="G13"/>
  <c r="Q13"/>
  <c r="L13"/>
  <c r="U13"/>
  <c r="V13"/>
  <c r="R13"/>
  <c r="S13"/>
  <c r="T13"/>
  <c r="G12"/>
  <c r="Q12"/>
  <c r="L12"/>
  <c r="U12"/>
  <c r="V12"/>
  <c r="R12"/>
  <c r="S12"/>
  <c r="T12"/>
  <c r="G11"/>
  <c r="Q11"/>
  <c r="L11"/>
  <c r="U11"/>
  <c r="V11"/>
  <c r="R11"/>
  <c r="S11"/>
  <c r="T11"/>
  <c r="G10"/>
  <c r="Q10"/>
  <c r="L10"/>
  <c r="U10"/>
  <c r="V10"/>
  <c r="R10"/>
  <c r="S10"/>
  <c r="T10"/>
  <c r="G9"/>
  <c r="Q9"/>
  <c r="L9"/>
  <c r="U9"/>
  <c r="V9"/>
  <c r="R9"/>
  <c r="S9"/>
  <c r="T9"/>
  <c r="G8"/>
  <c r="Q8"/>
  <c r="L8"/>
  <c r="U8"/>
  <c r="V8"/>
  <c r="R8"/>
  <c r="S8"/>
  <c r="T8"/>
  <c r="G7"/>
  <c r="Q7"/>
  <c r="L7"/>
  <c r="U7"/>
  <c r="V7"/>
  <c r="R7"/>
  <c r="S7"/>
  <c r="T7"/>
  <c r="G6"/>
  <c r="Q6"/>
  <c r="L6"/>
  <c r="U6"/>
  <c r="V6"/>
  <c r="R6"/>
  <c r="S6"/>
  <c r="T6"/>
  <c r="K54" i="3"/>
  <c r="L54"/>
  <c r="K53"/>
  <c r="L53"/>
  <c r="K52"/>
  <c r="L52"/>
  <c r="K51"/>
  <c r="L51"/>
  <c r="K50"/>
  <c r="L50"/>
  <c r="K49"/>
  <c r="L49"/>
  <c r="K48"/>
  <c r="L48"/>
  <c r="K47"/>
  <c r="L47"/>
  <c r="K46"/>
  <c r="L46"/>
  <c r="K45"/>
  <c r="L45"/>
  <c r="K44"/>
  <c r="L44"/>
  <c r="K43"/>
  <c r="L43"/>
  <c r="K42"/>
  <c r="L42"/>
  <c r="K41"/>
  <c r="L41"/>
  <c r="K40"/>
  <c r="L40"/>
  <c r="K39"/>
  <c r="L39"/>
  <c r="K38"/>
  <c r="L38"/>
  <c r="K37"/>
  <c r="L37"/>
  <c r="K36"/>
  <c r="L36"/>
  <c r="K35"/>
  <c r="L35"/>
  <c r="K34"/>
  <c r="L34"/>
  <c r="K33"/>
  <c r="L33"/>
  <c r="K32"/>
  <c r="L32"/>
  <c r="K31"/>
  <c r="L31"/>
  <c r="K30"/>
  <c r="L30"/>
  <c r="K29"/>
  <c r="L29"/>
  <c r="K28"/>
  <c r="L28"/>
  <c r="K27"/>
  <c r="L27"/>
  <c r="K26"/>
  <c r="L26"/>
  <c r="K25"/>
  <c r="L25"/>
  <c r="K24"/>
  <c r="L24"/>
  <c r="K23"/>
  <c r="L23"/>
  <c r="K22"/>
  <c r="L22"/>
  <c r="K21"/>
  <c r="L21"/>
  <c r="K20"/>
  <c r="L20"/>
  <c r="K19"/>
  <c r="L19"/>
  <c r="K18"/>
  <c r="L18"/>
  <c r="K17"/>
  <c r="L17"/>
  <c r="K16"/>
  <c r="L16"/>
  <c r="K15"/>
  <c r="L15"/>
  <c r="K14"/>
  <c r="L14"/>
  <c r="K13"/>
  <c r="L13"/>
  <c r="K12"/>
  <c r="L12"/>
  <c r="K11"/>
  <c r="L11"/>
  <c r="K10"/>
  <c r="L10"/>
  <c r="K9"/>
  <c r="L9"/>
  <c r="K8"/>
  <c r="L8"/>
  <c r="K7"/>
  <c r="L7"/>
  <c r="K6"/>
  <c r="L6"/>
  <c r="K5"/>
  <c r="L5"/>
  <c r="Z58" i="2"/>
  <c r="Z59"/>
  <c r="Z60"/>
  <c r="Z61"/>
  <c r="Z63"/>
  <c r="O64"/>
  <c r="Z64"/>
  <c r="Z66"/>
  <c r="Y58"/>
  <c r="Y59"/>
  <c r="Y60"/>
  <c r="Y61"/>
  <c r="O63"/>
  <c r="Y63"/>
  <c r="Y64"/>
  <c r="Y66"/>
  <c r="X58"/>
  <c r="X59"/>
  <c r="X60"/>
  <c r="X61"/>
  <c r="O62"/>
  <c r="X62"/>
  <c r="X66"/>
  <c r="W58"/>
  <c r="W59"/>
  <c r="W60"/>
  <c r="O61"/>
  <c r="W61"/>
  <c r="W63"/>
  <c r="W64"/>
  <c r="O8"/>
  <c r="R8"/>
  <c r="O34"/>
  <c r="W34"/>
  <c r="W65"/>
  <c r="W66"/>
  <c r="V56"/>
  <c r="V57"/>
  <c r="V58"/>
  <c r="V59"/>
  <c r="O60"/>
  <c r="V60"/>
  <c r="V66"/>
  <c r="U58"/>
  <c r="O59"/>
  <c r="U59"/>
  <c r="U60"/>
  <c r="U61"/>
  <c r="U63"/>
  <c r="U64"/>
  <c r="U66"/>
  <c r="O58"/>
  <c r="T58"/>
  <c r="T66"/>
  <c r="O57"/>
  <c r="S57"/>
  <c r="S58"/>
  <c r="S59"/>
  <c r="S60"/>
  <c r="S61"/>
  <c r="S62"/>
  <c r="S63"/>
  <c r="S64"/>
  <c r="S66"/>
  <c r="O56"/>
  <c r="R56"/>
  <c r="R57"/>
  <c r="R58"/>
  <c r="R59"/>
  <c r="R60"/>
  <c r="R61"/>
  <c r="R62"/>
  <c r="R63"/>
  <c r="R64"/>
  <c r="R66"/>
  <c r="Q58"/>
  <c r="Q59"/>
  <c r="Q60"/>
  <c r="Q61"/>
  <c r="Q62"/>
  <c r="Q63"/>
  <c r="Q64"/>
  <c r="Q66"/>
  <c r="V32"/>
  <c r="V65"/>
  <c r="O20"/>
  <c r="T20"/>
  <c r="T65"/>
  <c r="X64"/>
  <c r="V64"/>
  <c r="T64"/>
  <c r="P64"/>
  <c r="N64"/>
  <c r="K64"/>
  <c r="L64"/>
  <c r="M64"/>
  <c r="X63"/>
  <c r="V63"/>
  <c r="T63"/>
  <c r="P63"/>
  <c r="N63"/>
  <c r="K63"/>
  <c r="L63"/>
  <c r="M63"/>
  <c r="V62"/>
  <c r="P62"/>
  <c r="N62"/>
  <c r="K62"/>
  <c r="L62"/>
  <c r="M62"/>
  <c r="V61"/>
  <c r="T61"/>
  <c r="P61"/>
  <c r="N61"/>
  <c r="K61"/>
  <c r="L61"/>
  <c r="M61"/>
  <c r="T60"/>
  <c r="P60"/>
  <c r="N60"/>
  <c r="K60"/>
  <c r="L60"/>
  <c r="M60"/>
  <c r="T59"/>
  <c r="P59"/>
  <c r="N59"/>
  <c r="K59"/>
  <c r="L59"/>
  <c r="M59"/>
  <c r="P58"/>
  <c r="N58"/>
  <c r="K58"/>
  <c r="L58"/>
  <c r="M58"/>
  <c r="X57"/>
  <c r="Q57"/>
  <c r="P57"/>
  <c r="N57"/>
  <c r="K57"/>
  <c r="L57"/>
  <c r="M57"/>
  <c r="X56"/>
  <c r="S56"/>
  <c r="Q56"/>
  <c r="P56"/>
  <c r="N56"/>
  <c r="K56"/>
  <c r="L56"/>
  <c r="M56"/>
  <c r="Z55"/>
  <c r="Y55"/>
  <c r="X55"/>
  <c r="W55"/>
  <c r="V55"/>
  <c r="U55"/>
  <c r="T55"/>
  <c r="S55"/>
  <c r="R55"/>
  <c r="O55"/>
  <c r="Q55"/>
  <c r="P55"/>
  <c r="N55"/>
  <c r="K55"/>
  <c r="L55"/>
  <c r="M55"/>
  <c r="Z54"/>
  <c r="Y54"/>
  <c r="X54"/>
  <c r="W54"/>
  <c r="V54"/>
  <c r="U54"/>
  <c r="T54"/>
  <c r="S54"/>
  <c r="R54"/>
  <c r="Q54"/>
  <c r="P54"/>
  <c r="O54"/>
  <c r="N54"/>
  <c r="K54"/>
  <c r="L54"/>
  <c r="M54"/>
  <c r="Z53"/>
  <c r="Y53"/>
  <c r="X53"/>
  <c r="W53"/>
  <c r="V53"/>
  <c r="U53"/>
  <c r="T53"/>
  <c r="S53"/>
  <c r="R53"/>
  <c r="Q53"/>
  <c r="P53"/>
  <c r="O53"/>
  <c r="N53"/>
  <c r="K53"/>
  <c r="L53"/>
  <c r="M53"/>
  <c r="Z52"/>
  <c r="Y52"/>
  <c r="X52"/>
  <c r="W52"/>
  <c r="V52"/>
  <c r="U52"/>
  <c r="T52"/>
  <c r="S52"/>
  <c r="R52"/>
  <c r="Q52"/>
  <c r="P52"/>
  <c r="O52"/>
  <c r="N52"/>
  <c r="K52"/>
  <c r="L52"/>
  <c r="M52"/>
  <c r="O51"/>
  <c r="Z51"/>
  <c r="Y51"/>
  <c r="X51"/>
  <c r="W51"/>
  <c r="V51"/>
  <c r="U51"/>
  <c r="T51"/>
  <c r="S51"/>
  <c r="R51"/>
  <c r="Q51"/>
  <c r="P51"/>
  <c r="N51"/>
  <c r="K51"/>
  <c r="L51"/>
  <c r="M51"/>
  <c r="O50"/>
  <c r="Z50"/>
  <c r="Y50"/>
  <c r="X50"/>
  <c r="W50"/>
  <c r="V50"/>
  <c r="U50"/>
  <c r="T50"/>
  <c r="S50"/>
  <c r="R50"/>
  <c r="Q50"/>
  <c r="P50"/>
  <c r="N50"/>
  <c r="K50"/>
  <c r="L50"/>
  <c r="M50"/>
  <c r="O49"/>
  <c r="Z49"/>
  <c r="Y49"/>
  <c r="X49"/>
  <c r="W49"/>
  <c r="V49"/>
  <c r="U49"/>
  <c r="T49"/>
  <c r="S49"/>
  <c r="R49"/>
  <c r="Q49"/>
  <c r="P49"/>
  <c r="N49"/>
  <c r="K49"/>
  <c r="L49"/>
  <c r="M49"/>
  <c r="Z48"/>
  <c r="Y48"/>
  <c r="X48"/>
  <c r="W48"/>
  <c r="V48"/>
  <c r="U48"/>
  <c r="T48"/>
  <c r="S48"/>
  <c r="R48"/>
  <c r="Q48"/>
  <c r="P48"/>
  <c r="O48"/>
  <c r="N48"/>
  <c r="K48"/>
  <c r="L48"/>
  <c r="M48"/>
  <c r="Z47"/>
  <c r="Y47"/>
  <c r="X47"/>
  <c r="W47"/>
  <c r="V47"/>
  <c r="U47"/>
  <c r="T47"/>
  <c r="S47"/>
  <c r="R47"/>
  <c r="Q47"/>
  <c r="P47"/>
  <c r="O47"/>
  <c r="N47"/>
  <c r="K47"/>
  <c r="L47"/>
  <c r="M47"/>
  <c r="Z46"/>
  <c r="Y46"/>
  <c r="X46"/>
  <c r="W46"/>
  <c r="V46"/>
  <c r="U46"/>
  <c r="T46"/>
  <c r="S46"/>
  <c r="R46"/>
  <c r="Q46"/>
  <c r="P46"/>
  <c r="O46"/>
  <c r="N46"/>
  <c r="K46"/>
  <c r="L46"/>
  <c r="M46"/>
  <c r="Z45"/>
  <c r="O45"/>
  <c r="Y45"/>
  <c r="X45"/>
  <c r="W45"/>
  <c r="V45"/>
  <c r="U45"/>
  <c r="T45"/>
  <c r="S45"/>
  <c r="R45"/>
  <c r="Q45"/>
  <c r="P45"/>
  <c r="N45"/>
  <c r="K45"/>
  <c r="L45"/>
  <c r="M45"/>
  <c r="Z44"/>
  <c r="O44"/>
  <c r="Y44"/>
  <c r="X44"/>
  <c r="W44"/>
  <c r="V44"/>
  <c r="U44"/>
  <c r="T44"/>
  <c r="S44"/>
  <c r="R44"/>
  <c r="Q44"/>
  <c r="P44"/>
  <c r="N44"/>
  <c r="K44"/>
  <c r="L44"/>
  <c r="M44"/>
  <c r="Z43"/>
  <c r="Y43"/>
  <c r="X43"/>
  <c r="W43"/>
  <c r="V43"/>
  <c r="U43"/>
  <c r="T43"/>
  <c r="S43"/>
  <c r="R43"/>
  <c r="Q43"/>
  <c r="P43"/>
  <c r="O43"/>
  <c r="N43"/>
  <c r="K43"/>
  <c r="L43"/>
  <c r="M43"/>
  <c r="Z42"/>
  <c r="Y42"/>
  <c r="X42"/>
  <c r="W42"/>
  <c r="V42"/>
  <c r="U42"/>
  <c r="T42"/>
  <c r="S42"/>
  <c r="R42"/>
  <c r="Q42"/>
  <c r="P42"/>
  <c r="O42"/>
  <c r="N42"/>
  <c r="K42"/>
  <c r="L42"/>
  <c r="M42"/>
  <c r="Z41"/>
  <c r="Y41"/>
  <c r="X41"/>
  <c r="W41"/>
  <c r="V41"/>
  <c r="U41"/>
  <c r="T41"/>
  <c r="S41"/>
  <c r="R41"/>
  <c r="Q41"/>
  <c r="P41"/>
  <c r="O41"/>
  <c r="N41"/>
  <c r="K41"/>
  <c r="L41"/>
  <c r="M41"/>
  <c r="Z40"/>
  <c r="Y40"/>
  <c r="O40"/>
  <c r="X40"/>
  <c r="W40"/>
  <c r="V40"/>
  <c r="U40"/>
  <c r="T40"/>
  <c r="S40"/>
  <c r="R40"/>
  <c r="Q40"/>
  <c r="P40"/>
  <c r="N40"/>
  <c r="K40"/>
  <c r="L40"/>
  <c r="M40"/>
  <c r="Z39"/>
  <c r="Y39"/>
  <c r="X39"/>
  <c r="W39"/>
  <c r="V39"/>
  <c r="U39"/>
  <c r="T39"/>
  <c r="S39"/>
  <c r="R39"/>
  <c r="Q39"/>
  <c r="P39"/>
  <c r="O39"/>
  <c r="N39"/>
  <c r="K39"/>
  <c r="L39"/>
  <c r="M39"/>
  <c r="Z38"/>
  <c r="Y38"/>
  <c r="X38"/>
  <c r="W38"/>
  <c r="V38"/>
  <c r="U38"/>
  <c r="T38"/>
  <c r="S38"/>
  <c r="R38"/>
  <c r="Q38"/>
  <c r="P38"/>
  <c r="O38"/>
  <c r="N38"/>
  <c r="K38"/>
  <c r="L38"/>
  <c r="M38"/>
  <c r="Z37"/>
  <c r="Y37"/>
  <c r="X37"/>
  <c r="O37"/>
  <c r="W37"/>
  <c r="V37"/>
  <c r="U37"/>
  <c r="T37"/>
  <c r="S37"/>
  <c r="R37"/>
  <c r="Q37"/>
  <c r="P37"/>
  <c r="N37"/>
  <c r="K37"/>
  <c r="L37"/>
  <c r="M37"/>
  <c r="Z36"/>
  <c r="Y36"/>
  <c r="X36"/>
  <c r="O36"/>
  <c r="W36"/>
  <c r="V36"/>
  <c r="U36"/>
  <c r="T36"/>
  <c r="S36"/>
  <c r="R36"/>
  <c r="Q36"/>
  <c r="P36"/>
  <c r="N36"/>
  <c r="K36"/>
  <c r="L36"/>
  <c r="M36"/>
  <c r="Z35"/>
  <c r="Y35"/>
  <c r="X35"/>
  <c r="O35"/>
  <c r="W35"/>
  <c r="V35"/>
  <c r="U35"/>
  <c r="T35"/>
  <c r="S35"/>
  <c r="R35"/>
  <c r="Q35"/>
  <c r="P35"/>
  <c r="N35"/>
  <c r="K35"/>
  <c r="L35"/>
  <c r="M35"/>
  <c r="Z34"/>
  <c r="Y34"/>
  <c r="X34"/>
  <c r="V34"/>
  <c r="U34"/>
  <c r="T34"/>
  <c r="S34"/>
  <c r="R34"/>
  <c r="Q34"/>
  <c r="P34"/>
  <c r="N34"/>
  <c r="K34"/>
  <c r="L34"/>
  <c r="M34"/>
  <c r="Z33"/>
  <c r="Y33"/>
  <c r="X33"/>
  <c r="W33"/>
  <c r="V33"/>
  <c r="U33"/>
  <c r="T33"/>
  <c r="S33"/>
  <c r="R33"/>
  <c r="Q33"/>
  <c r="P33"/>
  <c r="O33"/>
  <c r="N33"/>
  <c r="K33"/>
  <c r="L33"/>
  <c r="M33"/>
  <c r="Z32"/>
  <c r="Y32"/>
  <c r="X32"/>
  <c r="W32"/>
  <c r="U32"/>
  <c r="T32"/>
  <c r="S32"/>
  <c r="R32"/>
  <c r="Q32"/>
  <c r="P32"/>
  <c r="O32"/>
  <c r="N32"/>
  <c r="K32"/>
  <c r="L32"/>
  <c r="M32"/>
  <c r="Z31"/>
  <c r="Y31"/>
  <c r="X31"/>
  <c r="W31"/>
  <c r="O31"/>
  <c r="V31"/>
  <c r="U31"/>
  <c r="T31"/>
  <c r="S31"/>
  <c r="R31"/>
  <c r="Q31"/>
  <c r="P31"/>
  <c r="N31"/>
  <c r="K31"/>
  <c r="L31"/>
  <c r="M31"/>
  <c r="Z30"/>
  <c r="Y30"/>
  <c r="X30"/>
  <c r="W30"/>
  <c r="V30"/>
  <c r="U30"/>
  <c r="T30"/>
  <c r="S30"/>
  <c r="R30"/>
  <c r="Q30"/>
  <c r="P30"/>
  <c r="O30"/>
  <c r="N30"/>
  <c r="K30"/>
  <c r="L30"/>
  <c r="M30"/>
  <c r="Z29"/>
  <c r="Y29"/>
  <c r="X29"/>
  <c r="W29"/>
  <c r="V29"/>
  <c r="O29"/>
  <c r="U29"/>
  <c r="T29"/>
  <c r="S29"/>
  <c r="R29"/>
  <c r="Q29"/>
  <c r="P29"/>
  <c r="N29"/>
  <c r="K29"/>
  <c r="L29"/>
  <c r="M29"/>
  <c r="Z28"/>
  <c r="Y28"/>
  <c r="X28"/>
  <c r="W28"/>
  <c r="V28"/>
  <c r="O28"/>
  <c r="U28"/>
  <c r="T28"/>
  <c r="S28"/>
  <c r="R28"/>
  <c r="Q28"/>
  <c r="P28"/>
  <c r="N28"/>
  <c r="K28"/>
  <c r="L28"/>
  <c r="M28"/>
  <c r="Z27"/>
  <c r="Y27"/>
  <c r="X27"/>
  <c r="W27"/>
  <c r="V27"/>
  <c r="O27"/>
  <c r="U27"/>
  <c r="T27"/>
  <c r="S27"/>
  <c r="R27"/>
  <c r="Q27"/>
  <c r="P27"/>
  <c r="N27"/>
  <c r="K27"/>
  <c r="L27"/>
  <c r="M27"/>
  <c r="Z26"/>
  <c r="Y26"/>
  <c r="X26"/>
  <c r="W26"/>
  <c r="V26"/>
  <c r="O26"/>
  <c r="U26"/>
  <c r="T26"/>
  <c r="S26"/>
  <c r="R26"/>
  <c r="Q26"/>
  <c r="P26"/>
  <c r="N26"/>
  <c r="K26"/>
  <c r="L26"/>
  <c r="M26"/>
  <c r="Z25"/>
  <c r="Y25"/>
  <c r="X25"/>
  <c r="W25"/>
  <c r="V25"/>
  <c r="O25"/>
  <c r="U25"/>
  <c r="T25"/>
  <c r="S25"/>
  <c r="R25"/>
  <c r="Q25"/>
  <c r="P25"/>
  <c r="N25"/>
  <c r="K25"/>
  <c r="L25"/>
  <c r="M25"/>
  <c r="Z24"/>
  <c r="Y24"/>
  <c r="X24"/>
  <c r="W24"/>
  <c r="V24"/>
  <c r="O24"/>
  <c r="U24"/>
  <c r="T24"/>
  <c r="S24"/>
  <c r="R24"/>
  <c r="Q24"/>
  <c r="P24"/>
  <c r="N24"/>
  <c r="K24"/>
  <c r="L24"/>
  <c r="M24"/>
  <c r="Z23"/>
  <c r="Y23"/>
  <c r="X23"/>
  <c r="W23"/>
  <c r="V23"/>
  <c r="U23"/>
  <c r="T23"/>
  <c r="S23"/>
  <c r="R23"/>
  <c r="Q23"/>
  <c r="P23"/>
  <c r="O23"/>
  <c r="N23"/>
  <c r="K23"/>
  <c r="L23"/>
  <c r="M23"/>
  <c r="Z22"/>
  <c r="Y22"/>
  <c r="X22"/>
  <c r="W22"/>
  <c r="V22"/>
  <c r="U22"/>
  <c r="T22"/>
  <c r="S22"/>
  <c r="R22"/>
  <c r="Q22"/>
  <c r="P22"/>
  <c r="O22"/>
  <c r="N22"/>
  <c r="K22"/>
  <c r="L22"/>
  <c r="M22"/>
  <c r="Z21"/>
  <c r="Y21"/>
  <c r="X21"/>
  <c r="W21"/>
  <c r="V21"/>
  <c r="U21"/>
  <c r="T21"/>
  <c r="S21"/>
  <c r="R21"/>
  <c r="Q21"/>
  <c r="P21"/>
  <c r="O21"/>
  <c r="N21"/>
  <c r="K21"/>
  <c r="L21"/>
  <c r="M21"/>
  <c r="Z20"/>
  <c r="Y20"/>
  <c r="X20"/>
  <c r="W20"/>
  <c r="V20"/>
  <c r="U20"/>
  <c r="S20"/>
  <c r="R20"/>
  <c r="Q20"/>
  <c r="P20"/>
  <c r="N20"/>
  <c r="K20"/>
  <c r="L20"/>
  <c r="M20"/>
  <c r="Z19"/>
  <c r="Y19"/>
  <c r="X19"/>
  <c r="W19"/>
  <c r="V19"/>
  <c r="U19"/>
  <c r="T19"/>
  <c r="S19"/>
  <c r="R19"/>
  <c r="Q19"/>
  <c r="P19"/>
  <c r="O19"/>
  <c r="N19"/>
  <c r="K19"/>
  <c r="L19"/>
  <c r="M19"/>
  <c r="Z18"/>
  <c r="Y18"/>
  <c r="X18"/>
  <c r="W18"/>
  <c r="V18"/>
  <c r="U18"/>
  <c r="T18"/>
  <c r="S18"/>
  <c r="R18"/>
  <c r="Q18"/>
  <c r="P18"/>
  <c r="O18"/>
  <c r="N18"/>
  <c r="K18"/>
  <c r="L18"/>
  <c r="M18"/>
  <c r="Z17"/>
  <c r="Y17"/>
  <c r="X17"/>
  <c r="W17"/>
  <c r="V17"/>
  <c r="U17"/>
  <c r="T17"/>
  <c r="O17"/>
  <c r="S17"/>
  <c r="R17"/>
  <c r="Q17"/>
  <c r="P17"/>
  <c r="N17"/>
  <c r="K17"/>
  <c r="L17"/>
  <c r="M17"/>
  <c r="Z16"/>
  <c r="Y16"/>
  <c r="X16"/>
  <c r="W16"/>
  <c r="V16"/>
  <c r="U16"/>
  <c r="T16"/>
  <c r="O16"/>
  <c r="S16"/>
  <c r="R16"/>
  <c r="Q16"/>
  <c r="P16"/>
  <c r="N16"/>
  <c r="K16"/>
  <c r="L16"/>
  <c r="M16"/>
  <c r="Z15"/>
  <c r="Y15"/>
  <c r="X15"/>
  <c r="W15"/>
  <c r="V15"/>
  <c r="U15"/>
  <c r="T15"/>
  <c r="O15"/>
  <c r="S15"/>
  <c r="R15"/>
  <c r="Q15"/>
  <c r="P15"/>
  <c r="N15"/>
  <c r="K15"/>
  <c r="L15"/>
  <c r="M15"/>
  <c r="Z14"/>
  <c r="Y14"/>
  <c r="X14"/>
  <c r="W14"/>
  <c r="V14"/>
  <c r="U14"/>
  <c r="T14"/>
  <c r="O14"/>
  <c r="S14"/>
  <c r="R14"/>
  <c r="Q14"/>
  <c r="P14"/>
  <c r="N14"/>
  <c r="K14"/>
  <c r="L14"/>
  <c r="M14"/>
  <c r="Z13"/>
  <c r="Y13"/>
  <c r="X13"/>
  <c r="W13"/>
  <c r="V13"/>
  <c r="U13"/>
  <c r="T13"/>
  <c r="O13"/>
  <c r="S13"/>
  <c r="R13"/>
  <c r="Q13"/>
  <c r="P13"/>
  <c r="N13"/>
  <c r="K13"/>
  <c r="L13"/>
  <c r="M13"/>
  <c r="Z12"/>
  <c r="Y12"/>
  <c r="X12"/>
  <c r="W12"/>
  <c r="V12"/>
  <c r="U12"/>
  <c r="T12"/>
  <c r="O12"/>
  <c r="S12"/>
  <c r="R12"/>
  <c r="Q12"/>
  <c r="P12"/>
  <c r="N12"/>
  <c r="K12"/>
  <c r="L12"/>
  <c r="M12"/>
  <c r="Z11"/>
  <c r="Y11"/>
  <c r="X11"/>
  <c r="W11"/>
  <c r="V11"/>
  <c r="U11"/>
  <c r="T11"/>
  <c r="S11"/>
  <c r="R11"/>
  <c r="Q11"/>
  <c r="P11"/>
  <c r="O11"/>
  <c r="N11"/>
  <c r="K11"/>
  <c r="L11"/>
  <c r="M11"/>
  <c r="Z10"/>
  <c r="Y10"/>
  <c r="X10"/>
  <c r="W10"/>
  <c r="V10"/>
  <c r="U10"/>
  <c r="T10"/>
  <c r="S10"/>
  <c r="R10"/>
  <c r="Q10"/>
  <c r="P10"/>
  <c r="O10"/>
  <c r="N10"/>
  <c r="K10"/>
  <c r="L10"/>
  <c r="M10"/>
  <c r="Z9"/>
  <c r="Y9"/>
  <c r="X9"/>
  <c r="W9"/>
  <c r="V9"/>
  <c r="U9"/>
  <c r="T9"/>
  <c r="S9"/>
  <c r="R9"/>
  <c r="Q9"/>
  <c r="P9"/>
  <c r="O9"/>
  <c r="N9"/>
  <c r="K9"/>
  <c r="L9"/>
  <c r="M9"/>
  <c r="Z8"/>
  <c r="Y8"/>
  <c r="X8"/>
  <c r="W8"/>
  <c r="V8"/>
  <c r="U8"/>
  <c r="T8"/>
  <c r="S8"/>
  <c r="Q8"/>
  <c r="P8"/>
  <c r="N8"/>
  <c r="K8"/>
  <c r="L8"/>
  <c r="M8"/>
  <c r="Z7"/>
  <c r="Y7"/>
  <c r="X7"/>
  <c r="W7"/>
  <c r="V7"/>
  <c r="U7"/>
  <c r="T7"/>
  <c r="S7"/>
  <c r="O7"/>
  <c r="R7"/>
  <c r="Q7"/>
  <c r="P7"/>
  <c r="N7"/>
  <c r="K7"/>
  <c r="L7"/>
  <c r="M7"/>
  <c r="Z6"/>
  <c r="Y6"/>
  <c r="X6"/>
  <c r="W6"/>
  <c r="V6"/>
  <c r="U6"/>
  <c r="T6"/>
  <c r="S6"/>
  <c r="R6"/>
  <c r="Q6"/>
  <c r="P6"/>
  <c r="O6"/>
  <c r="N6"/>
  <c r="K6"/>
  <c r="L6"/>
  <c r="M6"/>
  <c r="Z5"/>
  <c r="Y5"/>
  <c r="X5"/>
  <c r="W5"/>
  <c r="V5"/>
  <c r="U5"/>
  <c r="T5"/>
  <c r="S5"/>
  <c r="R5"/>
  <c r="O5"/>
  <c r="Q5"/>
  <c r="P5"/>
  <c r="N5"/>
  <c r="K5"/>
  <c r="L5"/>
  <c r="M5"/>
</calcChain>
</file>

<file path=xl/sharedStrings.xml><?xml version="1.0" encoding="utf-8"?>
<sst xmlns="http://schemas.openxmlformats.org/spreadsheetml/2006/main" count="142" uniqueCount="58">
  <si>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</si>
  <si>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</si>
  <si>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</si>
  <si>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</si>
  <si>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SPEED</t>
  </si>
  <si>
    <t>Table 1</t>
  </si>
  <si>
    <t>ALL-OUT SPEED SCORING</t>
  </si>
  <si>
    <t>DIST</t>
  </si>
  <si>
    <t>TAIL</t>
  </si>
  <si>
    <t>START</t>
  </si>
  <si>
    <t>FINISH</t>
  </si>
  <si>
    <t>ACTUAL TIME</t>
  </si>
  <si>
    <t>NO.</t>
  </si>
  <si>
    <t>NAME</t>
  </si>
  <si>
    <t>NUMBER</t>
  </si>
  <si>
    <t>HP</t>
  </si>
  <si>
    <t>HR</t>
  </si>
  <si>
    <t>MIN</t>
  </si>
  <si>
    <t>SEC</t>
  </si>
  <si>
    <t>DEC HR</t>
  </si>
  <si>
    <t>295L</t>
  </si>
  <si>
    <t>285T</t>
  </si>
  <si>
    <t>260L</t>
  </si>
  <si>
    <t xml:space="preserve"> </t>
  </si>
  <si>
    <t>Rusty Herrington</t>
  </si>
  <si>
    <t>Greg Young</t>
  </si>
  <si>
    <t>Bruce Herrington</t>
  </si>
  <si>
    <t>John Damgard</t>
  </si>
  <si>
    <t>Rick Mills</t>
  </si>
  <si>
    <t>Bobby Herrington</t>
  </si>
  <si>
    <t>John Yohey</t>
  </si>
  <si>
    <t>Dave Bejvan</t>
  </si>
  <si>
    <t>Robert Gaines</t>
  </si>
  <si>
    <t>Marty Eveland</t>
  </si>
  <si>
    <t>Dwight Myers</t>
  </si>
  <si>
    <t>Joshua Raymond</t>
  </si>
  <si>
    <t>HANDICAP</t>
  </si>
  <si>
    <t>FINAL SPEED</t>
  </si>
  <si>
    <t>EFF</t>
  </si>
  <si>
    <t>EFFICIENCY RACE SCORING</t>
  </si>
  <si>
    <t>TAIL NUMBER</t>
  </si>
  <si>
    <t>FUEL</t>
  </si>
  <si>
    <t>DECHR</t>
  </si>
  <si>
    <t>POINTS</t>
  </si>
  <si>
    <t>Jeff Davis</t>
  </si>
  <si>
    <t>Joe Humble</t>
  </si>
  <si>
    <t>PROF</t>
  </si>
  <si>
    <t>PROFICIENCY EVENT SCORING</t>
  </si>
  <si>
    <t>FORECAST</t>
  </si>
  <si>
    <t>ACTUAL</t>
  </si>
  <si>
    <t>RACE</t>
  </si>
  <si>
    <t>ELAPSED</t>
  </si>
  <si>
    <t>NO</t>
  </si>
  <si>
    <t>BURN</t>
  </si>
  <si>
    <t>SCORE</t>
  </si>
  <si>
    <t>Rick MIlls</t>
  </si>
  <si>
    <t>Paul Thomas</t>
  </si>
  <si>
    <t>Dick Bihler</t>
  </si>
</sst>
</file>

<file path=xl/styles.xml><?xml version="1.0" encoding="utf-8"?>
<styleSheet xmlns="http://schemas.openxmlformats.org/spreadsheetml/2006/main">
  <numFmts count="2">
    <numFmt numFmtId="164" formatCode="0.0000"/>
    <numFmt numFmtId="165" formatCode="0.0"/>
  </numFmts>
  <fonts count="7">
    <font>
      <sz val="10"/>
      <color indexed="8"/>
      <name val="Arial"/>
    </font>
    <font>
      <sz val="12"/>
      <color indexed="8"/>
      <name val="Arial"/>
    </font>
    <font>
      <sz val="14"/>
      <color indexed="8"/>
      <name val="Arial"/>
    </font>
    <font>
      <u/>
      <sz val="12"/>
      <color indexed="11"/>
      <name val="Arial"/>
    </font>
    <font>
      <b/>
      <sz val="10"/>
      <color indexed="8"/>
      <name val="Arial"/>
    </font>
    <font>
      <b/>
      <sz val="10"/>
      <color indexed="16"/>
      <name val="Arial"/>
    </font>
    <font>
      <sz val="8"/>
      <name val="Arial"/>
    </font>
  </fonts>
  <fills count="7">
    <fill>
      <patternFill patternType="none"/>
    </fill>
    <fill>
      <patternFill patternType="gray125"/>
    </fill>
    <fill>
      <patternFill patternType="solid">
        <fgColor indexed="10"/>
      </patternFill>
    </fill>
    <fill>
      <patternFill patternType="solid">
        <fgColor indexed="12"/>
      </patternFill>
    </fill>
    <fill>
      <patternFill patternType="solid">
        <fgColor indexed="14"/>
      </patternFill>
    </fill>
    <fill>
      <patternFill patternType="solid">
        <fgColor indexed="9"/>
      </patternFill>
    </fill>
    <fill>
      <patternFill patternType="solid">
        <fgColor indexed="15"/>
      </patternFill>
    </fill>
  </fills>
  <borders count="43">
    <border>
      <left/>
      <right/>
      <top/>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13"/>
      </right>
      <top style="medium">
        <color indexed="8"/>
      </top>
      <bottom/>
      <diagonal/>
    </border>
    <border>
      <left style="thin">
        <color indexed="13"/>
      </left>
      <right style="thin">
        <color indexed="13"/>
      </right>
      <top style="medium">
        <color indexed="8"/>
      </top>
      <bottom/>
      <diagonal/>
    </border>
    <border>
      <left style="thin">
        <color indexed="13"/>
      </left>
      <right style="medium">
        <color indexed="8"/>
      </right>
      <top style="medium">
        <color indexed="8"/>
      </top>
      <bottom/>
      <diagonal/>
    </border>
    <border>
      <left style="medium">
        <color indexed="8"/>
      </left>
      <right style="thin">
        <color indexed="13"/>
      </right>
      <top style="medium">
        <color indexed="8"/>
      </top>
      <bottom style="medium">
        <color indexed="8"/>
      </bottom>
      <diagonal/>
    </border>
    <border>
      <left style="thin">
        <color indexed="13"/>
      </left>
      <right style="thin">
        <color indexed="13"/>
      </right>
      <top style="medium">
        <color indexed="8"/>
      </top>
      <bottom style="medium">
        <color indexed="8"/>
      </bottom>
      <diagonal/>
    </border>
    <border>
      <left style="medium">
        <color indexed="8"/>
      </left>
      <right style="medium">
        <color indexed="8"/>
      </right>
      <top/>
      <bottom style="medium">
        <color indexed="8"/>
      </bottom>
      <diagonal/>
    </border>
    <border>
      <left style="medium">
        <color indexed="8"/>
      </left>
      <right style="thin">
        <color indexed="13"/>
      </right>
      <top/>
      <bottom style="medium">
        <color indexed="8"/>
      </bottom>
      <diagonal/>
    </border>
    <border>
      <left style="thin">
        <color indexed="13"/>
      </left>
      <right style="thin">
        <color indexed="13"/>
      </right>
      <top/>
      <bottom style="medium">
        <color indexed="8"/>
      </bottom>
      <diagonal/>
    </border>
    <border>
      <left style="thin">
        <color indexed="13"/>
      </left>
      <right style="medium">
        <color indexed="8"/>
      </right>
      <top/>
      <bottom style="medium">
        <color indexed="8"/>
      </bottom>
      <diagonal/>
    </border>
    <border>
      <left style="medium">
        <color indexed="8"/>
      </left>
      <right style="thin">
        <color indexed="13"/>
      </right>
      <top style="medium">
        <color indexed="8"/>
      </top>
      <bottom style="thin">
        <color indexed="8"/>
      </bottom>
      <diagonal/>
    </border>
    <border>
      <left style="thin">
        <color indexed="13"/>
      </left>
      <right style="thin">
        <color indexed="13"/>
      </right>
      <top style="medium">
        <color indexed="8"/>
      </top>
      <bottom style="thin">
        <color indexed="13"/>
      </bottom>
      <diagonal/>
    </border>
    <border>
      <left style="thin">
        <color indexed="13"/>
      </left>
      <right style="thin">
        <color indexed="13"/>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13"/>
      </top>
      <bottom style="thin">
        <color indexed="13"/>
      </bottom>
      <diagonal/>
    </border>
    <border>
      <left style="thin">
        <color indexed="8"/>
      </left>
      <right style="thin">
        <color indexed="13"/>
      </right>
      <top style="thin">
        <color indexed="13"/>
      </top>
      <bottom style="thin">
        <color indexed="13"/>
      </bottom>
      <diagonal/>
    </border>
    <border>
      <left style="thin">
        <color indexed="13"/>
      </left>
      <right style="thin">
        <color indexed="13"/>
      </right>
      <top style="thin">
        <color indexed="8"/>
      </top>
      <bottom style="thin">
        <color indexed="13"/>
      </bottom>
      <diagonal/>
    </border>
    <border>
      <left style="medium">
        <color indexed="8"/>
      </left>
      <right style="medium">
        <color indexed="8"/>
      </right>
      <top style="medium">
        <color indexed="8"/>
      </top>
      <bottom style="thin">
        <color indexed="13"/>
      </bottom>
      <diagonal/>
    </border>
    <border>
      <left style="medium">
        <color indexed="8"/>
      </left>
      <right style="thin">
        <color indexed="13"/>
      </right>
      <top style="medium">
        <color indexed="8"/>
      </top>
      <bottom style="thin">
        <color indexed="13"/>
      </bottom>
      <diagonal/>
    </border>
    <border>
      <left style="thin">
        <color indexed="13"/>
      </left>
      <right style="medium">
        <color indexed="8"/>
      </right>
      <top style="medium">
        <color indexed="8"/>
      </top>
      <bottom style="thin">
        <color indexed="13"/>
      </bottom>
      <diagonal/>
    </border>
    <border>
      <left style="medium">
        <color indexed="8"/>
      </left>
      <right style="medium">
        <color indexed="8"/>
      </right>
      <top style="thin">
        <color indexed="13"/>
      </top>
      <bottom style="medium">
        <color indexed="8"/>
      </bottom>
      <diagonal/>
    </border>
    <border>
      <left style="medium">
        <color indexed="8"/>
      </left>
      <right style="thin">
        <color indexed="13"/>
      </right>
      <top style="thin">
        <color indexed="13"/>
      </top>
      <bottom style="medium">
        <color indexed="8"/>
      </bottom>
      <diagonal/>
    </border>
    <border>
      <left style="thin">
        <color indexed="13"/>
      </left>
      <right style="medium">
        <color indexed="8"/>
      </right>
      <top style="thin">
        <color indexed="13"/>
      </top>
      <bottom style="medium">
        <color indexed="8"/>
      </bottom>
      <diagonal/>
    </border>
    <border>
      <left style="thin">
        <color indexed="13"/>
      </left>
      <right style="thin">
        <color indexed="8"/>
      </right>
      <top style="medium">
        <color indexed="8"/>
      </top>
      <bottom style="thin">
        <color indexed="13"/>
      </bottom>
      <diagonal/>
    </border>
    <border>
      <left style="thin">
        <color indexed="8"/>
      </left>
      <right style="thin">
        <color indexed="8"/>
      </right>
      <top style="medium">
        <color indexed="8"/>
      </top>
      <bottom style="thin">
        <color indexed="13"/>
      </bottom>
      <diagonal/>
    </border>
    <border>
      <left style="thin">
        <color indexed="8"/>
      </left>
      <right style="medium">
        <color indexed="8"/>
      </right>
      <top style="medium">
        <color indexed="8"/>
      </top>
      <bottom style="thin">
        <color indexed="13"/>
      </bottom>
      <diagonal/>
    </border>
    <border>
      <left style="thin">
        <color indexed="8"/>
      </left>
      <right style="thin">
        <color indexed="13"/>
      </right>
      <top style="medium">
        <color indexed="8"/>
      </top>
      <bottom style="thin">
        <color indexed="13"/>
      </bottom>
      <diagonal/>
    </border>
    <border>
      <left style="medium">
        <color indexed="8"/>
      </left>
      <right style="thin">
        <color indexed="8"/>
      </right>
      <top style="medium">
        <color indexed="8"/>
      </top>
      <bottom style="thin">
        <color indexed="13"/>
      </bottom>
      <diagonal/>
    </border>
    <border>
      <left style="medium">
        <color indexed="8"/>
      </left>
      <right style="medium">
        <color indexed="8"/>
      </right>
      <top style="thin">
        <color indexed="13"/>
      </top>
      <bottom style="thin">
        <color indexed="13"/>
      </bottom>
      <diagonal/>
    </border>
    <border>
      <left style="medium">
        <color indexed="8"/>
      </left>
      <right style="thin">
        <color indexed="13"/>
      </right>
      <top style="thin">
        <color indexed="13"/>
      </top>
      <bottom style="thin">
        <color indexed="13"/>
      </bottom>
      <diagonal/>
    </border>
    <border>
      <left style="thin">
        <color indexed="13"/>
      </left>
      <right style="thin">
        <color indexed="8"/>
      </right>
      <top style="thin">
        <color indexed="13"/>
      </top>
      <bottom style="thin">
        <color indexed="13"/>
      </bottom>
      <diagonal/>
    </border>
    <border>
      <left style="thin">
        <color indexed="8"/>
      </left>
      <right style="medium">
        <color indexed="8"/>
      </right>
      <top style="thin">
        <color indexed="13"/>
      </top>
      <bottom style="thin">
        <color indexed="13"/>
      </bottom>
      <diagonal/>
    </border>
    <border>
      <left style="medium">
        <color indexed="8"/>
      </left>
      <right style="thin">
        <color indexed="8"/>
      </right>
      <top style="thin">
        <color indexed="13"/>
      </top>
      <bottom style="thin">
        <color indexed="13"/>
      </bottom>
      <diagonal/>
    </border>
    <border>
      <left style="thin">
        <color indexed="13"/>
      </left>
      <right style="thin">
        <color indexed="8"/>
      </right>
      <top style="thin">
        <color indexed="13"/>
      </top>
      <bottom style="medium">
        <color indexed="8"/>
      </bottom>
      <diagonal/>
    </border>
    <border>
      <left style="thin">
        <color indexed="8"/>
      </left>
      <right style="thin">
        <color indexed="8"/>
      </right>
      <top style="thin">
        <color indexed="13"/>
      </top>
      <bottom style="medium">
        <color indexed="8"/>
      </bottom>
      <diagonal/>
    </border>
    <border>
      <left style="thin">
        <color indexed="8"/>
      </left>
      <right style="medium">
        <color indexed="8"/>
      </right>
      <top style="thin">
        <color indexed="13"/>
      </top>
      <bottom style="medium">
        <color indexed="8"/>
      </bottom>
      <diagonal/>
    </border>
    <border>
      <left style="thin">
        <color indexed="8"/>
      </left>
      <right style="thin">
        <color indexed="13"/>
      </right>
      <top style="thin">
        <color indexed="13"/>
      </top>
      <bottom style="medium">
        <color indexed="8"/>
      </bottom>
      <diagonal/>
    </border>
    <border>
      <left style="medium">
        <color indexed="8"/>
      </left>
      <right style="thin">
        <color indexed="8"/>
      </right>
      <top style="thin">
        <color indexed="13"/>
      </top>
      <bottom style="medium">
        <color indexed="8"/>
      </bottom>
      <diagonal/>
    </border>
  </borders>
  <cellStyleXfs count="1">
    <xf numFmtId="0" fontId="0" fillId="0" borderId="0" applyNumberFormat="0" applyFill="0" applyBorder="0" applyProtection="0"/>
  </cellStyleXfs>
  <cellXfs count="117">
    <xf numFmtId="0" fontId="0" fillId="0" borderId="0" xfId="0" applyFont="1" applyAlignment="1"/>
    <xf numFmtId="0" fontId="2" fillId="0" borderId="0" xfId="0" applyFont="1" applyAlignment="1">
      <alignment horizontal="left"/>
    </xf>
    <xf numFmtId="0" fontId="1" fillId="5" borderId="0" xfId="0" applyFont="1" applyFill="1" applyAlignment="1">
      <alignment horizontal="left"/>
    </xf>
    <xf numFmtId="0" fontId="1" fillId="2" borderId="0" xfId="0" applyFont="1" applyFill="1" applyAlignment="1">
      <alignment horizontal="left"/>
    </xf>
    <xf numFmtId="0" fontId="3" fillId="2" borderId="0" xfId="0" applyFont="1" applyFill="1" applyAlignment="1">
      <alignment horizontal="left"/>
    </xf>
    <xf numFmtId="0" fontId="0" fillId="0" borderId="0" xfId="0" applyNumberFormat="1" applyFont="1" applyAlignment="1"/>
    <xf numFmtId="49" fontId="4" fillId="3" borderId="1" xfId="0" applyNumberFormat="1" applyFont="1" applyFill="1" applyBorder="1" applyAlignment="1">
      <alignment horizontal="left"/>
    </xf>
    <xf numFmtId="0" fontId="0" fillId="3" borderId="1" xfId="0" applyFont="1" applyFill="1" applyBorder="1" applyAlignment="1"/>
    <xf numFmtId="0" fontId="0" fillId="3" borderId="2" xfId="0" applyFont="1" applyFill="1" applyBorder="1" applyAlignment="1"/>
    <xf numFmtId="49" fontId="4" fillId="3" borderId="3" xfId="0" applyNumberFormat="1" applyFont="1" applyFill="1" applyBorder="1" applyAlignment="1">
      <alignment horizontal="center"/>
    </xf>
    <xf numFmtId="0" fontId="0" fillId="4" borderId="3" xfId="0" applyNumberFormat="1" applyFont="1" applyFill="1" applyBorder="1" applyAlignment="1">
      <alignment horizontal="center"/>
    </xf>
    <xf numFmtId="49" fontId="4" fillId="3" borderId="4" xfId="0" applyNumberFormat="1" applyFont="1" applyFill="1" applyBorder="1" applyAlignment="1">
      <alignment horizontal="center"/>
    </xf>
    <xf numFmtId="0" fontId="4" fillId="3" borderId="4" xfId="0" applyFont="1" applyFill="1" applyBorder="1" applyAlignment="1">
      <alignment horizontal="center"/>
    </xf>
    <xf numFmtId="49" fontId="4" fillId="3" borderId="5" xfId="0" applyNumberFormat="1" applyFont="1" applyFill="1" applyBorder="1" applyAlignment="1">
      <alignment horizontal="left"/>
    </xf>
    <xf numFmtId="0" fontId="4" fillId="3" borderId="6" xfId="0" applyFont="1" applyFill="1" applyBorder="1" applyAlignment="1">
      <alignment horizontal="center"/>
    </xf>
    <xf numFmtId="0" fontId="4" fillId="3" borderId="7" xfId="0" applyFont="1" applyFill="1" applyBorder="1" applyAlignment="1"/>
    <xf numFmtId="0" fontId="4" fillId="3" borderId="7" xfId="0" applyFont="1" applyFill="1" applyBorder="1" applyAlignment="1">
      <alignment horizontal="center"/>
    </xf>
    <xf numFmtId="0" fontId="0" fillId="3" borderId="8" xfId="0" applyFont="1" applyFill="1" applyBorder="1" applyAlignment="1"/>
    <xf numFmtId="0" fontId="0" fillId="3" borderId="9" xfId="0" applyFont="1" applyFill="1" applyBorder="1" applyAlignment="1"/>
    <xf numFmtId="0" fontId="4" fillId="3" borderId="9" xfId="0" applyFont="1" applyFill="1" applyBorder="1" applyAlignment="1">
      <alignment horizontal="center"/>
    </xf>
    <xf numFmtId="49" fontId="4" fillId="3" borderId="3" xfId="0" applyNumberFormat="1" applyFont="1" applyFill="1" applyBorder="1" applyAlignment="1">
      <alignment horizontal="left"/>
    </xf>
    <xf numFmtId="49" fontId="4" fillId="3" borderId="10" xfId="0" applyNumberFormat="1" applyFont="1" applyFill="1" applyBorder="1" applyAlignment="1">
      <alignment horizontal="center"/>
    </xf>
    <xf numFmtId="49" fontId="4" fillId="3" borderId="11" xfId="0" applyNumberFormat="1" applyFont="1" applyFill="1" applyBorder="1" applyAlignment="1">
      <alignment horizontal="center"/>
    </xf>
    <xf numFmtId="49" fontId="4" fillId="3" borderId="12" xfId="0" applyNumberFormat="1" applyFont="1" applyFill="1" applyBorder="1" applyAlignment="1">
      <alignment horizontal="center"/>
    </xf>
    <xf numFmtId="49" fontId="4" fillId="3" borderId="13" xfId="0" applyNumberFormat="1" applyFont="1" applyFill="1" applyBorder="1" applyAlignment="1">
      <alignment horizontal="center"/>
    </xf>
    <xf numFmtId="49" fontId="4" fillId="3" borderId="14" xfId="0" applyNumberFormat="1" applyFont="1" applyFill="1" applyBorder="1" applyAlignment="1">
      <alignment horizontal="center"/>
    </xf>
    <xf numFmtId="0" fontId="0" fillId="3" borderId="15" xfId="0" applyFont="1" applyFill="1" applyBorder="1" applyAlignment="1"/>
    <xf numFmtId="0" fontId="4" fillId="3" borderId="16" xfId="0" applyNumberFormat="1" applyFont="1" applyFill="1" applyBorder="1" applyAlignment="1">
      <alignment horizontal="center"/>
    </xf>
    <xf numFmtId="49" fontId="4" fillId="3" borderId="16" xfId="0" applyNumberFormat="1" applyFont="1" applyFill="1" applyBorder="1" applyAlignment="1">
      <alignment horizontal="center"/>
    </xf>
    <xf numFmtId="0" fontId="4" fillId="6" borderId="17" xfId="0" applyNumberFormat="1" applyFont="1" applyFill="1" applyBorder="1" applyAlignment="1">
      <alignment horizontal="center"/>
    </xf>
    <xf numFmtId="49" fontId="0" fillId="4" borderId="17" xfId="0" applyNumberFormat="1" applyFont="1" applyFill="1" applyBorder="1" applyAlignment="1"/>
    <xf numFmtId="0" fontId="0" fillId="4" borderId="17" xfId="0" applyFont="1" applyFill="1" applyBorder="1" applyAlignment="1"/>
    <xf numFmtId="0" fontId="0" fillId="4" borderId="17" xfId="0" applyNumberFormat="1" applyFont="1" applyFill="1" applyBorder="1" applyAlignment="1">
      <alignment horizontal="center"/>
    </xf>
    <xf numFmtId="0" fontId="0" fillId="4" borderId="17" xfId="0" applyFont="1" applyFill="1" applyBorder="1" applyAlignment="1">
      <alignment horizontal="center"/>
    </xf>
    <xf numFmtId="1" fontId="0" fillId="6" borderId="17" xfId="0" applyNumberFormat="1" applyFont="1" applyFill="1" applyBorder="1" applyAlignment="1">
      <alignment horizontal="center"/>
    </xf>
    <xf numFmtId="0" fontId="0" fillId="6" borderId="17" xfId="0" applyNumberFormat="1" applyFont="1" applyFill="1" applyBorder="1" applyAlignment="1">
      <alignment horizontal="center"/>
    </xf>
    <xf numFmtId="164" fontId="0" fillId="6" borderId="17" xfId="0" applyNumberFormat="1" applyFont="1" applyFill="1" applyBorder="1" applyAlignment="1">
      <alignment horizontal="center"/>
    </xf>
    <xf numFmtId="0" fontId="0" fillId="6" borderId="18" xfId="0" applyFont="1" applyFill="1" applyBorder="1" applyAlignment="1">
      <alignment horizontal="center"/>
    </xf>
    <xf numFmtId="0" fontId="5" fillId="3" borderId="19" xfId="0" applyFont="1" applyFill="1" applyBorder="1" applyAlignment="1">
      <alignment horizontal="center"/>
    </xf>
    <xf numFmtId="49" fontId="0" fillId="6" borderId="18" xfId="0" applyNumberFormat="1" applyFont="1" applyFill="1" applyBorder="1" applyAlignment="1">
      <alignment horizontal="center"/>
    </xf>
    <xf numFmtId="0" fontId="0" fillId="3" borderId="20" xfId="0" applyFont="1" applyFill="1" applyBorder="1" applyAlignment="1"/>
    <xf numFmtId="0" fontId="4" fillId="6" borderId="18" xfId="0" applyNumberFormat="1" applyFont="1" applyFill="1" applyBorder="1" applyAlignment="1">
      <alignment horizontal="center"/>
    </xf>
    <xf numFmtId="0" fontId="0" fillId="4" borderId="18" xfId="0" applyFont="1" applyFill="1" applyBorder="1" applyAlignment="1"/>
    <xf numFmtId="0" fontId="0" fillId="4" borderId="18" xfId="0" applyFont="1" applyFill="1" applyBorder="1" applyAlignment="1">
      <alignment horizontal="center"/>
    </xf>
    <xf numFmtId="1" fontId="0" fillId="6" borderId="18" xfId="0" applyNumberFormat="1" applyFont="1" applyFill="1" applyBorder="1" applyAlignment="1">
      <alignment horizontal="center"/>
    </xf>
    <xf numFmtId="0" fontId="0" fillId="6" borderId="18" xfId="0" applyNumberFormat="1" applyFont="1" applyFill="1" applyBorder="1" applyAlignment="1">
      <alignment horizontal="center"/>
    </xf>
    <xf numFmtId="164" fontId="0" fillId="6" borderId="18" xfId="0" applyNumberFormat="1" applyFont="1" applyFill="1" applyBorder="1" applyAlignment="1">
      <alignment horizontal="center"/>
    </xf>
    <xf numFmtId="49" fontId="5" fillId="3" borderId="19" xfId="0" applyNumberFormat="1" applyFont="1" applyFill="1" applyBorder="1" applyAlignment="1">
      <alignment horizontal="center"/>
    </xf>
    <xf numFmtId="49" fontId="0" fillId="4" borderId="18" xfId="0" applyNumberFormat="1" applyFont="1" applyFill="1" applyBorder="1" applyAlignment="1"/>
    <xf numFmtId="0" fontId="0" fillId="4" borderId="18" xfId="0" applyNumberFormat="1" applyFont="1" applyFill="1" applyBorder="1" applyAlignment="1">
      <alignment horizontal="center"/>
    </xf>
    <xf numFmtId="2" fontId="0" fillId="6" borderId="18" xfId="0" applyNumberFormat="1" applyFont="1" applyFill="1" applyBorder="1" applyAlignment="1">
      <alignment horizontal="center"/>
    </xf>
    <xf numFmtId="165" fontId="0" fillId="6" borderId="18" xfId="0" applyNumberFormat="1" applyFont="1" applyFill="1" applyBorder="1" applyAlignment="1">
      <alignment horizontal="center"/>
    </xf>
    <xf numFmtId="49" fontId="0" fillId="4" borderId="18" xfId="0" applyNumberFormat="1" applyFont="1" applyFill="1" applyBorder="1" applyAlignment="1">
      <alignment horizontal="center"/>
    </xf>
    <xf numFmtId="0" fontId="4" fillId="6" borderId="18" xfId="0" applyFont="1" applyFill="1" applyBorder="1" applyAlignment="1">
      <alignment horizontal="center"/>
    </xf>
    <xf numFmtId="0" fontId="0" fillId="3" borderId="21" xfId="0" applyFont="1" applyFill="1" applyBorder="1" applyAlignment="1"/>
    <xf numFmtId="49" fontId="0" fillId="3" borderId="1" xfId="0" applyNumberFormat="1" applyFont="1" applyFill="1" applyBorder="1" applyAlignment="1">
      <alignment horizontal="left"/>
    </xf>
    <xf numFmtId="0" fontId="0" fillId="3" borderId="21" xfId="0" applyNumberFormat="1" applyFont="1" applyFill="1" applyBorder="1" applyAlignment="1"/>
    <xf numFmtId="165" fontId="0" fillId="3" borderId="21" xfId="0" applyNumberFormat="1" applyFont="1" applyFill="1" applyBorder="1" applyAlignment="1">
      <alignment horizontal="center"/>
    </xf>
    <xf numFmtId="0" fontId="0" fillId="3" borderId="21" xfId="0" applyFont="1" applyFill="1" applyBorder="1" applyAlignment="1">
      <alignment horizontal="center"/>
    </xf>
    <xf numFmtId="0" fontId="0" fillId="3" borderId="21" xfId="0" applyNumberFormat="1" applyFont="1" applyFill="1" applyBorder="1" applyAlignment="1">
      <alignment horizontal="center"/>
    </xf>
    <xf numFmtId="165" fontId="0" fillId="3" borderId="1" xfId="0" applyNumberFormat="1" applyFont="1" applyFill="1" applyBorder="1" applyAlignment="1">
      <alignment horizontal="center"/>
    </xf>
    <xf numFmtId="0" fontId="0" fillId="3" borderId="1" xfId="0" applyFont="1" applyFill="1" applyBorder="1" applyAlignment="1">
      <alignment horizontal="center"/>
    </xf>
    <xf numFmtId="0" fontId="0" fillId="3" borderId="1" xfId="0" applyNumberFormat="1" applyFont="1" applyFill="1" applyBorder="1" applyAlignment="1"/>
    <xf numFmtId="2" fontId="0" fillId="3" borderId="1" xfId="0" applyNumberFormat="1" applyFont="1" applyFill="1" applyBorder="1" applyAlignment="1"/>
    <xf numFmtId="2" fontId="0" fillId="3" borderId="1" xfId="0" applyNumberFormat="1" applyFont="1" applyFill="1" applyBorder="1" applyAlignment="1">
      <alignment horizontal="center"/>
    </xf>
    <xf numFmtId="49" fontId="4" fillId="3" borderId="1" xfId="0" applyNumberFormat="1" applyFont="1" applyFill="1" applyBorder="1" applyAlignment="1"/>
    <xf numFmtId="2" fontId="4" fillId="3" borderId="1" xfId="0" applyNumberFormat="1" applyFont="1" applyFill="1" applyBorder="1" applyAlignment="1"/>
    <xf numFmtId="164" fontId="4" fillId="3" borderId="1" xfId="0" applyNumberFormat="1" applyFont="1" applyFill="1" applyBorder="1" applyAlignment="1"/>
    <xf numFmtId="0" fontId="4" fillId="3" borderId="22" xfId="0" applyFont="1" applyFill="1" applyBorder="1" applyAlignment="1">
      <alignment horizontal="center"/>
    </xf>
    <xf numFmtId="0" fontId="4" fillId="3" borderId="22" xfId="0" applyFont="1" applyFill="1" applyBorder="1" applyAlignment="1"/>
    <xf numFmtId="49" fontId="4" fillId="3" borderId="23" xfId="0" applyNumberFormat="1" applyFont="1" applyFill="1" applyBorder="1" applyAlignment="1"/>
    <xf numFmtId="0" fontId="4" fillId="3" borderId="15" xfId="0" applyFont="1" applyFill="1" applyBorder="1" applyAlignment="1"/>
    <xf numFmtId="0" fontId="4" fillId="3" borderId="24" xfId="0" applyFont="1" applyFill="1" applyBorder="1" applyAlignment="1"/>
    <xf numFmtId="2" fontId="4" fillId="3" borderId="22" xfId="0" applyNumberFormat="1" applyFont="1" applyFill="1" applyBorder="1" applyAlignment="1"/>
    <xf numFmtId="164" fontId="4" fillId="3" borderId="22" xfId="0" applyNumberFormat="1" applyFont="1" applyFill="1" applyBorder="1" applyAlignment="1"/>
    <xf numFmtId="49" fontId="4" fillId="3" borderId="25" xfId="0" applyNumberFormat="1" applyFont="1" applyFill="1" applyBorder="1" applyAlignment="1">
      <alignment horizontal="center"/>
    </xf>
    <xf numFmtId="49" fontId="4" fillId="3" borderId="25" xfId="0" applyNumberFormat="1" applyFont="1" applyFill="1" applyBorder="1" applyAlignment="1"/>
    <xf numFmtId="49" fontId="4" fillId="3" borderId="26" xfId="0" applyNumberFormat="1" applyFont="1" applyFill="1" applyBorder="1" applyAlignment="1">
      <alignment horizontal="center"/>
    </xf>
    <xf numFmtId="49" fontId="4" fillId="3" borderId="2" xfId="0" applyNumberFormat="1" applyFont="1" applyFill="1" applyBorder="1" applyAlignment="1">
      <alignment horizontal="center"/>
    </xf>
    <xf numFmtId="49" fontId="4" fillId="3" borderId="27" xfId="0" applyNumberFormat="1" applyFont="1" applyFill="1" applyBorder="1" applyAlignment="1">
      <alignment horizontal="center"/>
    </xf>
    <xf numFmtId="0" fontId="0" fillId="4" borderId="17" xfId="0" applyNumberFormat="1" applyFont="1" applyFill="1" applyBorder="1" applyAlignment="1"/>
    <xf numFmtId="1" fontId="0" fillId="4" borderId="17" xfId="0" applyNumberFormat="1" applyFont="1" applyFill="1" applyBorder="1" applyAlignment="1">
      <alignment horizontal="center"/>
    </xf>
    <xf numFmtId="2" fontId="0" fillId="4" borderId="17" xfId="0" applyNumberFormat="1" applyFont="1" applyFill="1" applyBorder="1" applyAlignment="1">
      <alignment horizontal="center"/>
    </xf>
    <xf numFmtId="2" fontId="0" fillId="6" borderId="17" xfId="0" applyNumberFormat="1" applyFont="1" applyFill="1" applyBorder="1" applyAlignment="1">
      <alignment horizontal="center"/>
    </xf>
    <xf numFmtId="0" fontId="0" fillId="4" borderId="18" xfId="0" applyNumberFormat="1" applyFont="1" applyFill="1" applyBorder="1" applyAlignment="1"/>
    <xf numFmtId="1" fontId="0" fillId="4" borderId="18" xfId="0" applyNumberFormat="1" applyFont="1" applyFill="1" applyBorder="1" applyAlignment="1">
      <alignment horizontal="center"/>
    </xf>
    <xf numFmtId="2" fontId="0" fillId="4" borderId="18" xfId="0" applyNumberFormat="1" applyFont="1" applyFill="1" applyBorder="1" applyAlignment="1">
      <alignment horizontal="center"/>
    </xf>
    <xf numFmtId="1" fontId="0" fillId="3" borderId="1" xfId="0" applyNumberFormat="1" applyFont="1" applyFill="1" applyBorder="1" applyAlignment="1"/>
    <xf numFmtId="0" fontId="0" fillId="3" borderId="22" xfId="0" applyFont="1" applyFill="1" applyBorder="1" applyAlignment="1"/>
    <xf numFmtId="0" fontId="0" fillId="3" borderId="28" xfId="0" applyFont="1" applyFill="1" applyBorder="1" applyAlignment="1"/>
    <xf numFmtId="164" fontId="0" fillId="3" borderId="29" xfId="0" applyNumberFormat="1" applyFont="1" applyFill="1" applyBorder="1" applyAlignment="1"/>
    <xf numFmtId="0" fontId="0" fillId="3" borderId="30" xfId="0" applyFont="1" applyFill="1" applyBorder="1" applyAlignment="1"/>
    <xf numFmtId="0" fontId="0" fillId="3" borderId="31" xfId="0" applyFont="1" applyFill="1" applyBorder="1" applyAlignment="1"/>
    <xf numFmtId="164" fontId="0" fillId="3" borderId="32" xfId="0" applyNumberFormat="1" applyFont="1" applyFill="1" applyBorder="1" applyAlignment="1"/>
    <xf numFmtId="164" fontId="0" fillId="3" borderId="30" xfId="0" applyNumberFormat="1" applyFont="1" applyFill="1" applyBorder="1" applyAlignment="1"/>
    <xf numFmtId="1" fontId="0" fillId="3" borderId="22" xfId="0" applyNumberFormat="1" applyFont="1" applyFill="1" applyBorder="1" applyAlignment="1"/>
    <xf numFmtId="49" fontId="4" fillId="3" borderId="33" xfId="0" applyNumberFormat="1" applyFont="1" applyFill="1" applyBorder="1" applyAlignment="1">
      <alignment horizontal="center"/>
    </xf>
    <xf numFmtId="0" fontId="4" fillId="3" borderId="33" xfId="0" applyFont="1" applyFill="1" applyBorder="1" applyAlignment="1"/>
    <xf numFmtId="0" fontId="4" fillId="3" borderId="34" xfId="0" applyFont="1" applyFill="1" applyBorder="1" applyAlignment="1"/>
    <xf numFmtId="0" fontId="0" fillId="3" borderId="35" xfId="0" applyFont="1" applyFill="1" applyBorder="1" applyAlignment="1"/>
    <xf numFmtId="164" fontId="4" fillId="3" borderId="19" xfId="0" applyNumberFormat="1" applyFont="1" applyFill="1" applyBorder="1" applyAlignment="1"/>
    <xf numFmtId="0" fontId="4" fillId="3" borderId="36" xfId="0" applyFont="1" applyFill="1" applyBorder="1" applyAlignment="1"/>
    <xf numFmtId="49" fontId="4" fillId="3" borderId="34" xfId="0" applyNumberFormat="1" applyFont="1" applyFill="1" applyBorder="1" applyAlignment="1"/>
    <xf numFmtId="0" fontId="4" fillId="3" borderId="35" xfId="0" applyFont="1" applyFill="1" applyBorder="1" applyAlignment="1"/>
    <xf numFmtId="49" fontId="4" fillId="3" borderId="20" xfId="0" applyNumberFormat="1" applyFont="1" applyFill="1" applyBorder="1" applyAlignment="1"/>
    <xf numFmtId="49" fontId="4" fillId="3" borderId="36" xfId="0" applyNumberFormat="1" applyFont="1" applyFill="1" applyBorder="1" applyAlignment="1">
      <alignment horizontal="center"/>
    </xf>
    <xf numFmtId="164" fontId="4" fillId="3" borderId="37" xfId="0" applyNumberFormat="1" applyFont="1" applyFill="1" applyBorder="1" applyAlignment="1"/>
    <xf numFmtId="164" fontId="4" fillId="3" borderId="36" xfId="0" applyNumberFormat="1" applyFont="1" applyFill="1" applyBorder="1" applyAlignment="1"/>
    <xf numFmtId="1" fontId="4" fillId="3" borderId="33" xfId="0" applyNumberFormat="1" applyFont="1" applyFill="1" applyBorder="1" applyAlignment="1"/>
    <xf numFmtId="49" fontId="4" fillId="3" borderId="38" xfId="0" applyNumberFormat="1" applyFont="1" applyFill="1" applyBorder="1" applyAlignment="1">
      <alignment horizontal="center"/>
    </xf>
    <xf numFmtId="49" fontId="4" fillId="3" borderId="39" xfId="0" applyNumberFormat="1" applyFont="1" applyFill="1" applyBorder="1" applyAlignment="1">
      <alignment horizontal="center"/>
    </xf>
    <xf numFmtId="49" fontId="4" fillId="3" borderId="40" xfId="0" applyNumberFormat="1" applyFont="1" applyFill="1" applyBorder="1" applyAlignment="1">
      <alignment horizontal="center"/>
    </xf>
    <xf numFmtId="49" fontId="4" fillId="3" borderId="41" xfId="0" applyNumberFormat="1" applyFont="1" applyFill="1" applyBorder="1" applyAlignment="1">
      <alignment horizontal="center"/>
    </xf>
    <xf numFmtId="49" fontId="4" fillId="3" borderId="42" xfId="0" applyNumberFormat="1" applyFont="1" applyFill="1" applyBorder="1" applyAlignment="1">
      <alignment horizontal="center"/>
    </xf>
    <xf numFmtId="49" fontId="0" fillId="4" borderId="18" xfId="0" applyNumberFormat="1" applyFill="1" applyBorder="1" applyAlignment="1"/>
    <xf numFmtId="0" fontId="1" fillId="0" borderId="0" xfId="0" applyFont="1" applyAlignment="1">
      <alignment horizontal="left" wrapText="1"/>
    </xf>
    <xf numFmtId="0" fontId="0" fillId="0" borderId="0" xfId="0" applyFont="1" applyAlignment="1"/>
  </cellXfs>
  <cellStyles count="1">
    <cellStyle name="Normal" xfId="0" builtinId="0"/>
  </cellStyles>
  <dxfs count="0"/>
  <tableStyles count="0"/>
  <colors>
    <indexedColors>
      <rgbColor rgb="00000000"/>
      <rgbColor rgb="00FFFFFF"/>
      <rgbColor rgb="00FF0000"/>
      <rgbColor rgb="0000FF00"/>
      <rgbColor rgb="000000FF"/>
      <rgbColor rgb="00FFFF00"/>
      <rgbColor rgb="00FF00FF"/>
      <rgbColor rgb="0000FFFF"/>
      <rgbColor rgb="00000000"/>
      <rgbColor rgb="005E88B1"/>
      <rgbColor rgb="00EEF3F4"/>
      <rgbColor rgb="000000FF"/>
      <rgbColor rgb="00FFFFFF"/>
      <rgbColor rgb="00AAAAAA"/>
      <rgbColor rgb="00FFFF99"/>
      <rgbColor rgb="0099CCFF"/>
      <rgbColor rgb="00DD0806"/>
      <rgbColor rgb="00C0C0C0"/>
      <rgbColor rgb="00808080"/>
      <rgbColor rgb="00000080"/>
      <rgbColor rgb="00993366"/>
      <rgbColor rgb="00900000"/>
      <rgbColor rgb="00FFFFC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4.517970000000001E-2"/>
          <c:y val="5.6997899999999997E-2"/>
          <c:w val="0.94022300000000003"/>
          <c:h val="0.84238000000000002"/>
        </c:manualLayout>
      </c:layout>
      <c:scatterChart>
        <c:scatterStyle val="smoothMarker"/>
        <c:ser>
          <c:idx val="0"/>
          <c:order val="0"/>
          <c:tx>
            <c:v>Series1</c:v>
          </c:tx>
          <c:spPr>
            <a:ln w="12700" cap="flat">
              <a:noFill/>
              <a:miter lim="400000"/>
            </a:ln>
            <a:effectLst/>
          </c:spPr>
          <c:marker>
            <c:symbol val="diamond"/>
            <c:size val="2"/>
            <c:spPr>
              <a:solidFill>
                <a:srgbClr val="000080"/>
              </a:solidFill>
              <a:ln>
                <a:solidFill>
                  <a:srgbClr val="000080"/>
                </a:solidFill>
                <a:prstDash val="solid"/>
              </a:ln>
            </c:spPr>
          </c:marker>
          <c:xVal>
            <c:numRef>
              <c:f>SPEED!$O$5:$O$37</c:f>
              <c:numCache>
                <c:formatCode>General</c:formatCode>
                <c:ptCount val="33"/>
                <c:pt idx="0">
                  <c:v>0</c:v>
                </c:pt>
                <c:pt idx="1">
                  <c:v>0</c:v>
                </c:pt>
                <c:pt idx="2" formatCode="0.00">
                  <c:v>198.68204283360791</c:v>
                </c:pt>
                <c:pt idx="3">
                  <c:v>0</c:v>
                </c:pt>
                <c:pt idx="4">
                  <c:v>0</c:v>
                </c:pt>
                <c:pt idx="5">
                  <c:v>0</c:v>
                </c:pt>
                <c:pt idx="6">
                  <c:v>0</c:v>
                </c:pt>
                <c:pt idx="7" formatCode="0.00">
                  <c:v>190.22082018927446</c:v>
                </c:pt>
                <c:pt idx="8" formatCode="0.00">
                  <c:v>182.72727272727266</c:v>
                </c:pt>
                <c:pt idx="9" formatCode="0.00">
                  <c:v>186.11111111111111</c:v>
                </c:pt>
                <c:pt idx="10">
                  <c:v>0</c:v>
                </c:pt>
                <c:pt idx="11">
                  <c:v>0</c:v>
                </c:pt>
                <c:pt idx="12">
                  <c:v>0</c:v>
                </c:pt>
                <c:pt idx="13">
                  <c:v>0</c:v>
                </c:pt>
                <c:pt idx="14">
                  <c:v>0</c:v>
                </c:pt>
                <c:pt idx="15">
                  <c:v>0</c:v>
                </c:pt>
                <c:pt idx="16">
                  <c:v>0</c:v>
                </c:pt>
                <c:pt idx="17">
                  <c:v>0</c:v>
                </c:pt>
                <c:pt idx="18">
                  <c:v>0</c:v>
                </c:pt>
                <c:pt idx="19" formatCode="0.00">
                  <c:v>188.29039812646377</c:v>
                </c:pt>
                <c:pt idx="20" formatCode="0.00">
                  <c:v>185.96761757902857</c:v>
                </c:pt>
                <c:pt idx="21" formatCode="0.00">
                  <c:v>183.42205323193915</c:v>
                </c:pt>
                <c:pt idx="22" formatCode="0.00">
                  <c:v>177.61413843888076</c:v>
                </c:pt>
                <c:pt idx="23">
                  <c:v>0</c:v>
                </c:pt>
                <c:pt idx="24">
                  <c:v>0</c:v>
                </c:pt>
                <c:pt idx="25">
                  <c:v>0</c:v>
                </c:pt>
                <c:pt idx="26">
                  <c:v>0</c:v>
                </c:pt>
                <c:pt idx="27">
                  <c:v>0</c:v>
                </c:pt>
                <c:pt idx="28">
                  <c:v>0</c:v>
                </c:pt>
                <c:pt idx="29" formatCode="0.00">
                  <c:v>173.27586206896549</c:v>
                </c:pt>
                <c:pt idx="30" formatCode="0.00">
                  <c:v>168.20083682008365</c:v>
                </c:pt>
                <c:pt idx="31">
                  <c:v>0</c:v>
                </c:pt>
                <c:pt idx="32">
                  <c:v>0</c:v>
                </c:pt>
              </c:numCache>
            </c:numRef>
          </c:xVal>
          <c:yVal>
            <c:numRef>
              <c:f>SPEED!$D$5:$D$37</c:f>
              <c:numCache>
                <c:formatCode>General</c:formatCode>
                <c:ptCount val="33"/>
                <c:pt idx="0">
                  <c:v>320</c:v>
                </c:pt>
                <c:pt idx="2">
                  <c:v>310</c:v>
                </c:pt>
                <c:pt idx="3">
                  <c:v>310</c:v>
                </c:pt>
                <c:pt idx="7">
                  <c:v>300</c:v>
                </c:pt>
                <c:pt idx="8">
                  <c:v>300</c:v>
                </c:pt>
                <c:pt idx="9">
                  <c:v>300</c:v>
                </c:pt>
                <c:pt idx="10">
                  <c:v>300</c:v>
                </c:pt>
                <c:pt idx="11">
                  <c:v>300</c:v>
                </c:pt>
                <c:pt idx="12">
                  <c:v>300</c:v>
                </c:pt>
                <c:pt idx="15" formatCode="@">
                  <c:v>0</c:v>
                </c:pt>
                <c:pt idx="19">
                  <c:v>285</c:v>
                </c:pt>
                <c:pt idx="20">
                  <c:v>285</c:v>
                </c:pt>
                <c:pt idx="21">
                  <c:v>285</c:v>
                </c:pt>
                <c:pt idx="22">
                  <c:v>285</c:v>
                </c:pt>
                <c:pt idx="23">
                  <c:v>285</c:v>
                </c:pt>
                <c:pt idx="24">
                  <c:v>285</c:v>
                </c:pt>
                <c:pt idx="26" formatCode="@">
                  <c:v>0</c:v>
                </c:pt>
                <c:pt idx="29">
                  <c:v>260</c:v>
                </c:pt>
                <c:pt idx="30">
                  <c:v>260</c:v>
                </c:pt>
                <c:pt idx="31">
                  <c:v>260</c:v>
                </c:pt>
                <c:pt idx="32">
                  <c:v>260</c:v>
                </c:pt>
              </c:numCache>
            </c:numRef>
          </c:yVal>
        </c:ser>
        <c:ser>
          <c:idx val="1"/>
          <c:order val="1"/>
          <c:tx>
            <c:v>Series2</c:v>
          </c:tx>
          <c:spPr>
            <a:ln w="3175">
              <a:solidFill>
                <a:srgbClr val="900000"/>
              </a:solidFill>
              <a:prstDash val="solid"/>
            </a:ln>
          </c:spPr>
          <c:marker>
            <c:symbol val="none"/>
          </c:marker>
          <c:xVal>
            <c:numRef>
              <c:f>SPEED!$O$44:$O$58</c:f>
              <c:numCache>
                <c:formatCode>General</c:formatCode>
                <c:ptCount val="15"/>
                <c:pt idx="0" formatCode="0.00">
                  <c:v>157.95677799607085</c:v>
                </c:pt>
                <c:pt idx="1">
                  <c:v>0</c:v>
                </c:pt>
                <c:pt idx="2">
                  <c:v>0</c:v>
                </c:pt>
                <c:pt idx="3">
                  <c:v>0</c:v>
                </c:pt>
                <c:pt idx="4">
                  <c:v>0</c:v>
                </c:pt>
                <c:pt idx="5" formatCode="0.00">
                  <c:v>150.56179775280896</c:v>
                </c:pt>
                <c:pt idx="6">
                  <c:v>0</c:v>
                </c:pt>
                <c:pt idx="7">
                  <c:v>0</c:v>
                </c:pt>
                <c:pt idx="8">
                  <c:v>0</c:v>
                </c:pt>
                <c:pt idx="9">
                  <c:v>0</c:v>
                </c:pt>
                <c:pt idx="10">
                  <c:v>0</c:v>
                </c:pt>
                <c:pt idx="11">
                  <c:v>0</c:v>
                </c:pt>
                <c:pt idx="12" formatCode="0.00">
                  <c:v>192.34449760765534</c:v>
                </c:pt>
                <c:pt idx="13" formatCode="0.00">
                  <c:v>192.95999999999995</c:v>
                </c:pt>
                <c:pt idx="14">
                  <c:v>0</c:v>
                </c:pt>
              </c:numCache>
            </c:numRef>
          </c:xVal>
          <c:yVal>
            <c:numRef>
              <c:f>SPEED!$D$44:$D$58</c:f>
              <c:numCache>
                <c:formatCode>General</c:formatCode>
                <c:ptCount val="15"/>
                <c:pt idx="0">
                  <c:v>225</c:v>
                </c:pt>
                <c:pt idx="1">
                  <c:v>225</c:v>
                </c:pt>
                <c:pt idx="5">
                  <c:v>205</c:v>
                </c:pt>
                <c:pt idx="6">
                  <c:v>205</c:v>
                </c:pt>
                <c:pt idx="7">
                  <c:v>205</c:v>
                </c:pt>
                <c:pt idx="11">
                  <c:v>320</c:v>
                </c:pt>
                <c:pt idx="12">
                  <c:v>310</c:v>
                </c:pt>
                <c:pt idx="13">
                  <c:v>300</c:v>
                </c:pt>
                <c:pt idx="14" formatCode="@">
                  <c:v>0</c:v>
                </c:pt>
              </c:numCache>
            </c:numRef>
          </c:yVal>
          <c:smooth val="1"/>
        </c:ser>
        <c:ser>
          <c:idx val="2"/>
          <c:order val="2"/>
          <c:tx>
            <c:v>Series3</c:v>
          </c:tx>
          <c:spPr>
            <a:ln w="12700">
              <a:solidFill>
                <a:srgbClr val="DD0806"/>
              </a:solidFill>
              <a:prstDash val="solid"/>
            </a:ln>
          </c:spPr>
          <c:marker>
            <c:symbol val="none"/>
          </c:marker>
          <c:xVal>
            <c:numLit>
              <c:formatCode>General</c:formatCode>
              <c:ptCount val="1"/>
              <c:pt idx="0">
                <c:v>1</c:v>
              </c:pt>
            </c:numLit>
          </c:xVal>
          <c:yVal>
            <c:numRef>
              <c:f>SPEED!$D$44:$D$58</c:f>
              <c:numCache>
                <c:formatCode>General</c:formatCode>
                <c:ptCount val="15"/>
                <c:pt idx="0">
                  <c:v>225</c:v>
                </c:pt>
                <c:pt idx="1">
                  <c:v>225</c:v>
                </c:pt>
                <c:pt idx="5">
                  <c:v>205</c:v>
                </c:pt>
                <c:pt idx="6">
                  <c:v>205</c:v>
                </c:pt>
                <c:pt idx="7">
                  <c:v>205</c:v>
                </c:pt>
                <c:pt idx="11">
                  <c:v>320</c:v>
                </c:pt>
                <c:pt idx="12">
                  <c:v>310</c:v>
                </c:pt>
                <c:pt idx="13">
                  <c:v>300</c:v>
                </c:pt>
                <c:pt idx="14" formatCode="@">
                  <c:v>0</c:v>
                </c:pt>
              </c:numCache>
            </c:numRef>
          </c:yVal>
          <c:smooth val="1"/>
        </c:ser>
        <c:axId val="113921024"/>
        <c:axId val="113993600"/>
      </c:scatterChart>
      <c:valAx>
        <c:axId val="113921024"/>
        <c:scaling>
          <c:orientation val="minMax"/>
          <c:min val="120"/>
        </c:scaling>
        <c:axPos val="b"/>
        <c:majorGridlines>
          <c:spPr>
            <a:ln w="12700">
              <a:solidFill>
                <a:srgbClr val="000000"/>
              </a:solidFill>
              <a:prstDash val="solid"/>
            </a:ln>
          </c:spPr>
        </c:majorGridlines>
        <c:numFmt formatCode="0" sourceLinked="0"/>
        <c:tickLblPos val="nextTo"/>
        <c:spPr>
          <a:ln w="12700">
            <a:solidFill>
              <a:srgbClr val="808080"/>
            </a:solidFill>
            <a:prstDash val="solid"/>
          </a:ln>
        </c:spPr>
        <c:txPr>
          <a:bodyPr rot="0" vert="horz"/>
          <a:lstStyle/>
          <a:p>
            <a:pPr>
              <a:defRPr sz="2100" b="0" i="0" u="none" strike="noStrike" baseline="0">
                <a:solidFill>
                  <a:srgbClr val="000000"/>
                </a:solidFill>
                <a:latin typeface="Arial"/>
                <a:ea typeface="Arial"/>
                <a:cs typeface="Arial"/>
              </a:defRPr>
            </a:pPr>
            <a:endParaRPr lang="en-US"/>
          </a:p>
        </c:txPr>
        <c:crossAx val="113993600"/>
        <c:crosses val="autoZero"/>
        <c:crossBetween val="midCat"/>
        <c:majorUnit val="20"/>
        <c:minorUnit val="10"/>
      </c:valAx>
      <c:valAx>
        <c:axId val="113993600"/>
        <c:scaling>
          <c:orientation val="minMax"/>
          <c:max val="320"/>
          <c:min val="180"/>
        </c:scaling>
        <c:axPos val="l"/>
        <c:majorGridlines>
          <c:spPr>
            <a:ln w="12700">
              <a:solidFill>
                <a:srgbClr val="000000"/>
              </a:solidFill>
              <a:prstDash val="solid"/>
            </a:ln>
          </c:spPr>
        </c:majorGridlines>
        <c:numFmt formatCode="General" sourceLinked="1"/>
        <c:tickLblPos val="nextTo"/>
        <c:spPr>
          <a:ln w="12700">
            <a:solidFill>
              <a:srgbClr val="808080"/>
            </a:solidFill>
            <a:prstDash val="solid"/>
          </a:ln>
        </c:spPr>
        <c:txPr>
          <a:bodyPr rot="0" vert="horz"/>
          <a:lstStyle/>
          <a:p>
            <a:pPr>
              <a:defRPr sz="2100" b="0" i="0" u="none" strike="noStrike" baseline="0">
                <a:solidFill>
                  <a:srgbClr val="000000"/>
                </a:solidFill>
                <a:latin typeface="Arial"/>
                <a:ea typeface="Arial"/>
                <a:cs typeface="Arial"/>
              </a:defRPr>
            </a:pPr>
            <a:endParaRPr lang="en-US"/>
          </a:p>
        </c:txPr>
        <c:crossAx val="113921024"/>
        <c:crosses val="autoZero"/>
        <c:crossBetween val="midCat"/>
        <c:majorUnit val="35"/>
        <c:minorUnit val="17.5"/>
      </c:valAx>
      <c:spPr>
        <a:solidFill>
          <a:srgbClr val="C0C0C0"/>
        </a:solidFill>
        <a:ln w="12700">
          <a:solidFill>
            <a:srgbClr val="808080"/>
          </a:solidFill>
          <a:prstDash val="solid"/>
        </a:ln>
      </c:spPr>
    </c:plotArea>
    <c:plotVisOnly val="1"/>
    <c:dispBlanksAs val="gap"/>
  </c:chart>
  <c:spPr>
    <a:solidFill>
      <a:srgbClr val="FFFFFF"/>
    </a:solidFill>
    <a:ln w="12700">
      <a:solidFill>
        <a:srgbClr val="000000"/>
      </a:solidFill>
      <a:prstDash val="solid"/>
    </a:ln>
  </c:spPr>
  <c:txPr>
    <a:bodyPr/>
    <a:lstStyle/>
    <a:p>
      <a:pPr>
        <a:defRPr sz="1000" b="0" i="0" u="none" strike="noStrike" baseline="0">
          <a:solidFill>
            <a:srgbClr val="000000"/>
          </a:solidFill>
          <a:latin typeface="Helvetica"/>
          <a:ea typeface="Helvetica"/>
          <a:cs typeface="Helvetica"/>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66</xdr:row>
      <xdr:rowOff>142875</xdr:rowOff>
    </xdr:from>
    <xdr:to>
      <xdr:col>27</xdr:col>
      <xdr:colOff>428625</xdr:colOff>
      <xdr:row>98</xdr:row>
      <xdr:rowOff>161925</xdr:rowOff>
    </xdr:to>
    <xdr:graphicFrame macro="">
      <xdr:nvGraphicFramePr>
        <xdr:cNvPr id="204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B3:D14"/>
  <sheetViews>
    <sheetView showGridLines="0" workbookViewId="0">
      <selection activeCell="D10" sqref="D10"/>
    </sheetView>
  </sheetViews>
  <sheetFormatPr defaultColWidth="10" defaultRowHeight="12.95" customHeight="1"/>
  <cols>
    <col min="1" max="1" width="2" customWidth="1"/>
    <col min="2" max="4" width="33.5703125" customWidth="1"/>
  </cols>
  <sheetData>
    <row r="3" spans="2:4" ht="50.1" customHeight="1">
      <c r="B3" s="115" t="s">
        <v>0</v>
      </c>
      <c r="C3" s="116"/>
      <c r="D3" s="116"/>
    </row>
    <row r="7" spans="2:4" ht="18">
      <c r="B7" s="1" t="s">
        <v>1</v>
      </c>
      <c r="C7" s="1" t="s">
        <v>2</v>
      </c>
      <c r="D7" s="1" t="s">
        <v>3</v>
      </c>
    </row>
    <row r="9" spans="2:4" ht="15">
      <c r="B9" s="2" t="s">
        <v>4</v>
      </c>
      <c r="C9" s="2"/>
      <c r="D9" s="2"/>
    </row>
    <row r="10" spans="2:4" ht="15">
      <c r="B10" s="3"/>
      <c r="C10" s="3" t="s">
        <v>5</v>
      </c>
      <c r="D10" s="4" t="s">
        <v>4</v>
      </c>
    </row>
    <row r="11" spans="2:4" ht="15">
      <c r="B11" s="2" t="s">
        <v>38</v>
      </c>
      <c r="C11" s="2"/>
      <c r="D11" s="2"/>
    </row>
    <row r="12" spans="2:4" ht="15">
      <c r="B12" s="3"/>
      <c r="C12" s="3" t="s">
        <v>5</v>
      </c>
      <c r="D12" s="4" t="s">
        <v>38</v>
      </c>
    </row>
    <row r="13" spans="2:4" ht="15">
      <c r="B13" s="2" t="s">
        <v>46</v>
      </c>
      <c r="C13" s="2"/>
      <c r="D13" s="2"/>
    </row>
    <row r="14" spans="2:4" ht="15">
      <c r="B14" s="3"/>
      <c r="C14" s="3" t="s">
        <v>5</v>
      </c>
      <c r="D14" s="4" t="s">
        <v>46</v>
      </c>
    </row>
  </sheetData>
  <mergeCells count="1">
    <mergeCell ref="B3:D3"/>
  </mergeCells>
  <phoneticPr fontId="6" type="noConversion"/>
  <hyperlinks>
    <hyperlink ref="D10" location="'SPEED'!R1C1" display="SPEED"/>
    <hyperlink ref="D12" location="'EFF'!R1C1" display="EFF"/>
    <hyperlink ref="D14" location="'PROF'!R1C1" display="PROF"/>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C102"/>
  <sheetViews>
    <sheetView showGridLines="0" tabSelected="1" topLeftCell="A31" workbookViewId="0">
      <selection activeCell="B64" sqref="B64"/>
    </sheetView>
  </sheetViews>
  <sheetFormatPr defaultColWidth="8.85546875" defaultRowHeight="12.75" customHeight="1"/>
  <cols>
    <col min="1" max="1" width="5.7109375" style="5" customWidth="1"/>
    <col min="2" max="2" width="23.140625" style="5" customWidth="1"/>
    <col min="3" max="3" width="9.140625" style="5" customWidth="1"/>
    <col min="4" max="4" width="6.140625" style="5" customWidth="1"/>
    <col min="5" max="13" width="5.140625" style="5" customWidth="1"/>
    <col min="14" max="14" width="7.28515625" style="5" customWidth="1"/>
    <col min="15" max="15" width="7.85546875" style="5" customWidth="1"/>
    <col min="16" max="16" width="7" style="5" customWidth="1"/>
    <col min="17" max="26" width="7.85546875" style="5" customWidth="1"/>
    <col min="27" max="29" width="9.140625" style="5" customWidth="1"/>
    <col min="30" max="16384" width="8.85546875" style="5"/>
  </cols>
  <sheetData>
    <row r="1" spans="1:29" ht="12.75" customHeight="1">
      <c r="A1" s="6" t="s">
        <v>6</v>
      </c>
      <c r="B1" s="7"/>
      <c r="C1" s="7"/>
      <c r="D1" s="7"/>
      <c r="E1" s="7"/>
      <c r="F1" s="7"/>
      <c r="G1" s="7"/>
      <c r="H1" s="7"/>
      <c r="I1" s="7"/>
      <c r="J1" s="7"/>
      <c r="K1" s="7"/>
      <c r="L1" s="7"/>
      <c r="M1" s="7"/>
      <c r="N1" s="7"/>
      <c r="O1" s="7"/>
      <c r="P1" s="7"/>
      <c r="Q1" s="7"/>
      <c r="R1" s="7"/>
      <c r="S1" s="7"/>
      <c r="T1" s="7"/>
      <c r="U1" s="7"/>
      <c r="V1" s="7"/>
      <c r="W1" s="7"/>
      <c r="X1" s="7"/>
      <c r="Y1" s="7"/>
      <c r="Z1" s="7"/>
      <c r="AA1" s="7"/>
      <c r="AB1" s="7"/>
      <c r="AC1" s="7"/>
    </row>
    <row r="2" spans="1:29" ht="13.5" customHeight="1">
      <c r="A2" s="8"/>
      <c r="B2" s="8"/>
      <c r="C2" s="8"/>
      <c r="D2" s="8"/>
      <c r="E2" s="8"/>
      <c r="F2" s="8"/>
      <c r="G2" s="8"/>
      <c r="H2" s="8"/>
      <c r="I2" s="8"/>
      <c r="J2" s="8"/>
      <c r="K2" s="8"/>
      <c r="L2" s="8"/>
      <c r="M2" s="8"/>
      <c r="N2" s="8"/>
      <c r="O2" s="8"/>
      <c r="P2" s="8"/>
      <c r="Q2" s="8"/>
      <c r="R2" s="8"/>
      <c r="S2" s="8"/>
      <c r="T2" s="8"/>
      <c r="U2" s="8"/>
      <c r="V2" s="8"/>
      <c r="W2" s="8"/>
      <c r="X2" s="8"/>
      <c r="Y2" s="8"/>
      <c r="Z2" s="8"/>
      <c r="AA2" s="8"/>
      <c r="AB2" s="8"/>
      <c r="AC2" s="8"/>
    </row>
    <row r="3" spans="1:29" ht="13.5" customHeight="1">
      <c r="A3" s="9" t="s">
        <v>7</v>
      </c>
      <c r="B3" s="10">
        <v>67</v>
      </c>
      <c r="C3" s="11" t="s">
        <v>8</v>
      </c>
      <c r="D3" s="12"/>
      <c r="E3" s="13" t="s">
        <v>9</v>
      </c>
      <c r="F3" s="14"/>
      <c r="G3" s="15"/>
      <c r="H3" s="13" t="s">
        <v>10</v>
      </c>
      <c r="I3" s="14"/>
      <c r="J3" s="16"/>
      <c r="K3" s="13" t="s">
        <v>11</v>
      </c>
      <c r="L3" s="14"/>
      <c r="M3" s="14"/>
      <c r="N3" s="16"/>
      <c r="O3" s="17"/>
      <c r="P3" s="18"/>
      <c r="Q3" s="18"/>
      <c r="R3" s="18"/>
      <c r="S3" s="19"/>
      <c r="T3" s="19"/>
      <c r="U3" s="19"/>
      <c r="V3" s="19"/>
      <c r="W3" s="19"/>
      <c r="X3" s="19"/>
      <c r="Y3" s="19"/>
      <c r="Z3" s="19"/>
      <c r="AA3" s="19"/>
      <c r="AB3" s="18"/>
      <c r="AC3" s="18"/>
    </row>
    <row r="4" spans="1:29" ht="13.5" customHeight="1">
      <c r="A4" s="9" t="s">
        <v>12</v>
      </c>
      <c r="B4" s="20" t="s">
        <v>13</v>
      </c>
      <c r="C4" s="21" t="s">
        <v>14</v>
      </c>
      <c r="D4" s="21" t="s">
        <v>15</v>
      </c>
      <c r="E4" s="22" t="s">
        <v>16</v>
      </c>
      <c r="F4" s="23" t="s">
        <v>17</v>
      </c>
      <c r="G4" s="24" t="s">
        <v>18</v>
      </c>
      <c r="H4" s="22" t="s">
        <v>16</v>
      </c>
      <c r="I4" s="23" t="s">
        <v>17</v>
      </c>
      <c r="J4" s="24" t="s">
        <v>18</v>
      </c>
      <c r="K4" s="22" t="s">
        <v>16</v>
      </c>
      <c r="L4" s="23" t="s">
        <v>17</v>
      </c>
      <c r="M4" s="23" t="s">
        <v>18</v>
      </c>
      <c r="N4" s="24" t="s">
        <v>19</v>
      </c>
      <c r="O4" s="25" t="s">
        <v>4</v>
      </c>
      <c r="P4" s="26"/>
      <c r="Q4" s="27">
        <v>320</v>
      </c>
      <c r="R4" s="27">
        <v>310</v>
      </c>
      <c r="S4" s="27">
        <v>300</v>
      </c>
      <c r="T4" s="28" t="s">
        <v>20</v>
      </c>
      <c r="U4" s="27">
        <v>285</v>
      </c>
      <c r="V4" s="28" t="s">
        <v>21</v>
      </c>
      <c r="W4" s="27">
        <v>260</v>
      </c>
      <c r="X4" s="28" t="s">
        <v>22</v>
      </c>
      <c r="Y4" s="27">
        <v>225</v>
      </c>
      <c r="Z4" s="27">
        <v>205</v>
      </c>
      <c r="AA4" s="26"/>
      <c r="AB4" s="26"/>
      <c r="AC4" s="26"/>
    </row>
    <row r="5" spans="1:29" ht="12.75" customHeight="1">
      <c r="A5" s="29">
        <v>1</v>
      </c>
      <c r="B5" s="30" t="s">
        <v>23</v>
      </c>
      <c r="C5" s="31"/>
      <c r="D5" s="32">
        <v>320</v>
      </c>
      <c r="E5" s="33"/>
      <c r="F5" s="33"/>
      <c r="G5" s="33"/>
      <c r="H5" s="33"/>
      <c r="I5" s="33"/>
      <c r="J5" s="33"/>
      <c r="K5" s="34">
        <f t="shared" ref="K5:K36" si="0">TRUNC(N5)</f>
        <v>0</v>
      </c>
      <c r="L5" s="35">
        <f t="shared" ref="L5:L36" si="1">TRUNC((N5-K5)*60)</f>
        <v>0</v>
      </c>
      <c r="M5" s="35">
        <f t="shared" ref="M5:M36" si="2">(N5-(K5+L5/60))*3600</f>
        <v>0</v>
      </c>
      <c r="N5" s="36">
        <f t="shared" ref="N5:N36" si="3">((H5+I5/60+J5/3600)-(E5+F5/60+G5/3600))</f>
        <v>0</v>
      </c>
      <c r="O5" s="37" t="e">
        <f t="shared" ref="O5:O36" si="4">$B$3/((H5+I5/60+J5/3600)-(E5+F5/60+G5/3600))</f>
        <v>#DIV/0!</v>
      </c>
      <c r="P5" s="38" t="e">
        <f t="shared" ref="P5:P36" si="5">IF(SUM(Q5:Z5)=0,"ERROR","")</f>
        <v>#DIV/0!</v>
      </c>
      <c r="Q5" s="37" t="e">
        <f t="shared" ref="Q5:Z14" si="6">IF($D5=Q$4,$O5,"")</f>
        <v>#DIV/0!</v>
      </c>
      <c r="R5" s="39" t="str">
        <f t="shared" si="6"/>
        <v/>
      </c>
      <c r="S5" s="39" t="str">
        <f t="shared" si="6"/>
        <v/>
      </c>
      <c r="T5" s="39" t="str">
        <f t="shared" si="6"/>
        <v/>
      </c>
      <c r="U5" s="39" t="str">
        <f t="shared" si="6"/>
        <v/>
      </c>
      <c r="V5" s="39" t="str">
        <f t="shared" si="6"/>
        <v/>
      </c>
      <c r="W5" s="39" t="str">
        <f t="shared" si="6"/>
        <v/>
      </c>
      <c r="X5" s="39" t="str">
        <f t="shared" si="6"/>
        <v/>
      </c>
      <c r="Y5" s="39" t="str">
        <f t="shared" si="6"/>
        <v/>
      </c>
      <c r="Z5" s="39" t="str">
        <f t="shared" si="6"/>
        <v/>
      </c>
      <c r="AA5" s="40"/>
      <c r="AB5" s="7"/>
      <c r="AC5" s="7"/>
    </row>
    <row r="6" spans="1:29" ht="12.75" customHeight="1">
      <c r="A6" s="41">
        <v>2</v>
      </c>
      <c r="B6" s="42"/>
      <c r="C6" s="42"/>
      <c r="D6" s="43"/>
      <c r="E6" s="43"/>
      <c r="F6" s="43"/>
      <c r="G6" s="43"/>
      <c r="H6" s="43"/>
      <c r="I6" s="43"/>
      <c r="J6" s="43"/>
      <c r="K6" s="44">
        <f t="shared" si="0"/>
        <v>0</v>
      </c>
      <c r="L6" s="45">
        <f t="shared" si="1"/>
        <v>0</v>
      </c>
      <c r="M6" s="45">
        <f t="shared" si="2"/>
        <v>0</v>
      </c>
      <c r="N6" s="46">
        <f t="shared" si="3"/>
        <v>0</v>
      </c>
      <c r="O6" s="37" t="e">
        <f t="shared" si="4"/>
        <v>#DIV/0!</v>
      </c>
      <c r="P6" s="47" t="str">
        <f t="shared" si="5"/>
        <v>ERROR</v>
      </c>
      <c r="Q6" s="39" t="str">
        <f t="shared" si="6"/>
        <v/>
      </c>
      <c r="R6" s="39" t="str">
        <f t="shared" si="6"/>
        <v/>
      </c>
      <c r="S6" s="39" t="str">
        <f t="shared" si="6"/>
        <v/>
      </c>
      <c r="T6" s="39" t="str">
        <f t="shared" si="6"/>
        <v/>
      </c>
      <c r="U6" s="39" t="str">
        <f t="shared" si="6"/>
        <v/>
      </c>
      <c r="V6" s="39" t="str">
        <f t="shared" si="6"/>
        <v/>
      </c>
      <c r="W6" s="39" t="str">
        <f t="shared" si="6"/>
        <v/>
      </c>
      <c r="X6" s="39" t="str">
        <f t="shared" si="6"/>
        <v/>
      </c>
      <c r="Y6" s="39" t="str">
        <f t="shared" si="6"/>
        <v/>
      </c>
      <c r="Z6" s="39" t="str">
        <f t="shared" si="6"/>
        <v/>
      </c>
      <c r="AA6" s="40"/>
      <c r="AB6" s="7"/>
      <c r="AC6" s="7"/>
    </row>
    <row r="7" spans="1:29" ht="12.75" customHeight="1">
      <c r="A7" s="41">
        <v>3</v>
      </c>
      <c r="B7" s="48" t="s">
        <v>24</v>
      </c>
      <c r="C7" s="42"/>
      <c r="D7" s="49">
        <v>310</v>
      </c>
      <c r="E7" s="49">
        <v>0</v>
      </c>
      <c r="F7" s="49">
        <v>57</v>
      </c>
      <c r="G7" s="49">
        <v>70</v>
      </c>
      <c r="H7" s="49">
        <v>1</v>
      </c>
      <c r="I7" s="49">
        <v>18</v>
      </c>
      <c r="J7" s="49">
        <v>24</v>
      </c>
      <c r="K7" s="44">
        <f t="shared" si="0"/>
        <v>0</v>
      </c>
      <c r="L7" s="45">
        <f t="shared" si="1"/>
        <v>20</v>
      </c>
      <c r="M7" s="45">
        <f t="shared" si="2"/>
        <v>13.999999999999989</v>
      </c>
      <c r="N7" s="46">
        <f t="shared" si="3"/>
        <v>0.3372222222222222</v>
      </c>
      <c r="O7" s="50">
        <f t="shared" si="4"/>
        <v>198.68204283360791</v>
      </c>
      <c r="P7" s="47" t="str">
        <f t="shared" si="5"/>
        <v/>
      </c>
      <c r="Q7" s="39" t="str">
        <f t="shared" si="6"/>
        <v/>
      </c>
      <c r="R7" s="51">
        <f t="shared" si="6"/>
        <v>198.68204283360791</v>
      </c>
      <c r="S7" s="39" t="str">
        <f t="shared" si="6"/>
        <v/>
      </c>
      <c r="T7" s="39" t="str">
        <f t="shared" si="6"/>
        <v/>
      </c>
      <c r="U7" s="39" t="str">
        <f t="shared" si="6"/>
        <v/>
      </c>
      <c r="V7" s="39" t="str">
        <f t="shared" si="6"/>
        <v/>
      </c>
      <c r="W7" s="39" t="str">
        <f t="shared" si="6"/>
        <v/>
      </c>
      <c r="X7" s="39" t="str">
        <f t="shared" si="6"/>
        <v/>
      </c>
      <c r="Y7" s="39" t="str">
        <f t="shared" si="6"/>
        <v/>
      </c>
      <c r="Z7" s="39" t="str">
        <f t="shared" si="6"/>
        <v/>
      </c>
      <c r="AA7" s="40"/>
      <c r="AB7" s="7"/>
      <c r="AC7" s="7"/>
    </row>
    <row r="8" spans="1:29" ht="12.75" customHeight="1">
      <c r="A8" s="41">
        <v>4</v>
      </c>
      <c r="B8" s="42"/>
      <c r="C8" s="42"/>
      <c r="D8" s="49">
        <v>310</v>
      </c>
      <c r="E8" s="43"/>
      <c r="F8" s="43"/>
      <c r="G8" s="43"/>
      <c r="H8" s="43"/>
      <c r="I8" s="43"/>
      <c r="J8" s="43"/>
      <c r="K8" s="44">
        <f t="shared" si="0"/>
        <v>0</v>
      </c>
      <c r="L8" s="45">
        <f t="shared" si="1"/>
        <v>0</v>
      </c>
      <c r="M8" s="45">
        <f t="shared" si="2"/>
        <v>0</v>
      </c>
      <c r="N8" s="46">
        <f t="shared" si="3"/>
        <v>0</v>
      </c>
      <c r="O8" s="37" t="e">
        <f t="shared" si="4"/>
        <v>#DIV/0!</v>
      </c>
      <c r="P8" s="38" t="e">
        <f t="shared" si="5"/>
        <v>#DIV/0!</v>
      </c>
      <c r="Q8" s="39" t="str">
        <f t="shared" si="6"/>
        <v/>
      </c>
      <c r="R8" s="37" t="e">
        <f t="shared" si="6"/>
        <v>#DIV/0!</v>
      </c>
      <c r="S8" s="39" t="str">
        <f t="shared" si="6"/>
        <v/>
      </c>
      <c r="T8" s="39" t="str">
        <f t="shared" si="6"/>
        <v/>
      </c>
      <c r="U8" s="39" t="str">
        <f t="shared" si="6"/>
        <v/>
      </c>
      <c r="V8" s="39" t="str">
        <f t="shared" si="6"/>
        <v/>
      </c>
      <c r="W8" s="39" t="str">
        <f t="shared" si="6"/>
        <v/>
      </c>
      <c r="X8" s="39" t="str">
        <f t="shared" si="6"/>
        <v/>
      </c>
      <c r="Y8" s="39" t="str">
        <f t="shared" si="6"/>
        <v/>
      </c>
      <c r="Z8" s="39" t="str">
        <f t="shared" si="6"/>
        <v/>
      </c>
      <c r="AA8" s="40"/>
      <c r="AB8" s="7"/>
      <c r="AC8" s="7"/>
    </row>
    <row r="9" spans="1:29" ht="12.75" customHeight="1">
      <c r="A9" s="41">
        <v>5</v>
      </c>
      <c r="B9" s="42"/>
      <c r="C9" s="42"/>
      <c r="D9" s="43"/>
      <c r="E9" s="43"/>
      <c r="F9" s="43"/>
      <c r="G9" s="43"/>
      <c r="H9" s="43"/>
      <c r="I9" s="43"/>
      <c r="J9" s="43"/>
      <c r="K9" s="44">
        <f t="shared" si="0"/>
        <v>0</v>
      </c>
      <c r="L9" s="45">
        <f t="shared" si="1"/>
        <v>0</v>
      </c>
      <c r="M9" s="45">
        <f t="shared" si="2"/>
        <v>0</v>
      </c>
      <c r="N9" s="46">
        <f t="shared" si="3"/>
        <v>0</v>
      </c>
      <c r="O9" s="37" t="e">
        <f t="shared" si="4"/>
        <v>#DIV/0!</v>
      </c>
      <c r="P9" s="47" t="str">
        <f t="shared" si="5"/>
        <v>ERROR</v>
      </c>
      <c r="Q9" s="39" t="str">
        <f t="shared" si="6"/>
        <v/>
      </c>
      <c r="R9" s="39" t="str">
        <f t="shared" si="6"/>
        <v/>
      </c>
      <c r="S9" s="39" t="str">
        <f t="shared" si="6"/>
        <v/>
      </c>
      <c r="T9" s="39" t="str">
        <f t="shared" si="6"/>
        <v/>
      </c>
      <c r="U9" s="39" t="str">
        <f t="shared" si="6"/>
        <v/>
      </c>
      <c r="V9" s="39" t="str">
        <f t="shared" si="6"/>
        <v/>
      </c>
      <c r="W9" s="39" t="str">
        <f t="shared" si="6"/>
        <v/>
      </c>
      <c r="X9" s="39" t="str">
        <f t="shared" si="6"/>
        <v/>
      </c>
      <c r="Y9" s="39" t="str">
        <f t="shared" si="6"/>
        <v/>
      </c>
      <c r="Z9" s="39" t="str">
        <f t="shared" si="6"/>
        <v/>
      </c>
      <c r="AA9" s="40"/>
      <c r="AB9" s="7"/>
      <c r="AC9" s="7"/>
    </row>
    <row r="10" spans="1:29" ht="12.75" customHeight="1">
      <c r="A10" s="41">
        <v>6</v>
      </c>
      <c r="B10" s="42"/>
      <c r="C10" s="42"/>
      <c r="D10" s="43"/>
      <c r="E10" s="43"/>
      <c r="F10" s="43"/>
      <c r="G10" s="43"/>
      <c r="H10" s="43"/>
      <c r="I10" s="43"/>
      <c r="J10" s="43"/>
      <c r="K10" s="44">
        <f t="shared" si="0"/>
        <v>0</v>
      </c>
      <c r="L10" s="45">
        <f t="shared" si="1"/>
        <v>0</v>
      </c>
      <c r="M10" s="45">
        <f t="shared" si="2"/>
        <v>0</v>
      </c>
      <c r="N10" s="46">
        <f t="shared" si="3"/>
        <v>0</v>
      </c>
      <c r="O10" s="37" t="e">
        <f t="shared" si="4"/>
        <v>#DIV/0!</v>
      </c>
      <c r="P10" s="47" t="str">
        <f t="shared" si="5"/>
        <v>ERROR</v>
      </c>
      <c r="Q10" s="39" t="str">
        <f t="shared" si="6"/>
        <v/>
      </c>
      <c r="R10" s="39" t="str">
        <f t="shared" si="6"/>
        <v/>
      </c>
      <c r="S10" s="39" t="str">
        <f t="shared" si="6"/>
        <v/>
      </c>
      <c r="T10" s="39" t="str">
        <f t="shared" si="6"/>
        <v/>
      </c>
      <c r="U10" s="39" t="str">
        <f t="shared" si="6"/>
        <v/>
      </c>
      <c r="V10" s="39" t="str">
        <f t="shared" si="6"/>
        <v/>
      </c>
      <c r="W10" s="39" t="str">
        <f t="shared" si="6"/>
        <v/>
      </c>
      <c r="X10" s="39" t="str">
        <f t="shared" si="6"/>
        <v/>
      </c>
      <c r="Y10" s="39" t="str">
        <f t="shared" si="6"/>
        <v/>
      </c>
      <c r="Z10" s="39" t="str">
        <f t="shared" si="6"/>
        <v/>
      </c>
      <c r="AA10" s="40"/>
      <c r="AB10" s="7"/>
      <c r="AC10" s="7"/>
    </row>
    <row r="11" spans="1:29" ht="12.75" customHeight="1">
      <c r="A11" s="41">
        <v>7</v>
      </c>
      <c r="B11" s="42"/>
      <c r="C11" s="42"/>
      <c r="D11" s="43"/>
      <c r="E11" s="43"/>
      <c r="F11" s="43"/>
      <c r="G11" s="43"/>
      <c r="H11" s="43"/>
      <c r="I11" s="43"/>
      <c r="J11" s="43"/>
      <c r="K11" s="44">
        <f t="shared" si="0"/>
        <v>0</v>
      </c>
      <c r="L11" s="45">
        <f t="shared" si="1"/>
        <v>0</v>
      </c>
      <c r="M11" s="45">
        <f t="shared" si="2"/>
        <v>0</v>
      </c>
      <c r="N11" s="46">
        <f t="shared" si="3"/>
        <v>0</v>
      </c>
      <c r="O11" s="37" t="e">
        <f t="shared" si="4"/>
        <v>#DIV/0!</v>
      </c>
      <c r="P11" s="47" t="str">
        <f t="shared" si="5"/>
        <v>ERROR</v>
      </c>
      <c r="Q11" s="39" t="str">
        <f t="shared" si="6"/>
        <v/>
      </c>
      <c r="R11" s="39" t="str">
        <f t="shared" si="6"/>
        <v/>
      </c>
      <c r="S11" s="39" t="str">
        <f t="shared" si="6"/>
        <v/>
      </c>
      <c r="T11" s="39" t="str">
        <f t="shared" si="6"/>
        <v/>
      </c>
      <c r="U11" s="39" t="str">
        <f t="shared" si="6"/>
        <v/>
      </c>
      <c r="V11" s="39" t="str">
        <f t="shared" si="6"/>
        <v/>
      </c>
      <c r="W11" s="39" t="str">
        <f t="shared" si="6"/>
        <v/>
      </c>
      <c r="X11" s="39" t="str">
        <f t="shared" si="6"/>
        <v/>
      </c>
      <c r="Y11" s="39" t="str">
        <f t="shared" si="6"/>
        <v/>
      </c>
      <c r="Z11" s="39" t="str">
        <f t="shared" si="6"/>
        <v/>
      </c>
      <c r="AA11" s="40"/>
      <c r="AB11" s="7"/>
      <c r="AC11" s="7"/>
    </row>
    <row r="12" spans="1:29" ht="12.75" customHeight="1">
      <c r="A12" s="41">
        <v>8</v>
      </c>
      <c r="B12" s="48" t="s">
        <v>25</v>
      </c>
      <c r="C12" s="42"/>
      <c r="D12" s="49">
        <v>300</v>
      </c>
      <c r="E12" s="49">
        <v>1</v>
      </c>
      <c r="F12" s="49">
        <v>0</v>
      </c>
      <c r="G12" s="49">
        <v>0</v>
      </c>
      <c r="H12" s="49">
        <v>1</v>
      </c>
      <c r="I12" s="49">
        <v>21</v>
      </c>
      <c r="J12" s="49">
        <v>8</v>
      </c>
      <c r="K12" s="44">
        <f t="shared" si="0"/>
        <v>0</v>
      </c>
      <c r="L12" s="45">
        <f t="shared" si="1"/>
        <v>21</v>
      </c>
      <c r="M12" s="45">
        <f t="shared" si="2"/>
        <v>8.0000000000000515</v>
      </c>
      <c r="N12" s="46">
        <f t="shared" si="3"/>
        <v>0.35222222222222221</v>
      </c>
      <c r="O12" s="50">
        <f t="shared" si="4"/>
        <v>190.22082018927446</v>
      </c>
      <c r="P12" s="47" t="str">
        <f t="shared" si="5"/>
        <v/>
      </c>
      <c r="Q12" s="39" t="str">
        <f t="shared" si="6"/>
        <v/>
      </c>
      <c r="R12" s="39" t="str">
        <f t="shared" si="6"/>
        <v/>
      </c>
      <c r="S12" s="51">
        <f t="shared" si="6"/>
        <v>190.22082018927446</v>
      </c>
      <c r="T12" s="39" t="str">
        <f t="shared" si="6"/>
        <v/>
      </c>
      <c r="U12" s="39" t="str">
        <f t="shared" si="6"/>
        <v/>
      </c>
      <c r="V12" s="39" t="str">
        <f t="shared" si="6"/>
        <v/>
      </c>
      <c r="W12" s="39" t="str">
        <f t="shared" si="6"/>
        <v/>
      </c>
      <c r="X12" s="39" t="str">
        <f t="shared" si="6"/>
        <v/>
      </c>
      <c r="Y12" s="39" t="str">
        <f t="shared" si="6"/>
        <v/>
      </c>
      <c r="Z12" s="39" t="str">
        <f t="shared" si="6"/>
        <v/>
      </c>
      <c r="AA12" s="40"/>
      <c r="AB12" s="7"/>
      <c r="AC12" s="7"/>
    </row>
    <row r="13" spans="1:29" ht="12.75" customHeight="1">
      <c r="A13" s="41">
        <v>9</v>
      </c>
      <c r="B13" s="48" t="s">
        <v>26</v>
      </c>
      <c r="C13" s="42"/>
      <c r="D13" s="49">
        <v>300</v>
      </c>
      <c r="E13" s="49">
        <v>0</v>
      </c>
      <c r="F13" s="49">
        <v>59</v>
      </c>
      <c r="G13" s="49">
        <v>0</v>
      </c>
      <c r="H13" s="49">
        <v>1</v>
      </c>
      <c r="I13" s="49">
        <v>21</v>
      </c>
      <c r="J13" s="49">
        <v>0</v>
      </c>
      <c r="K13" s="44">
        <f t="shared" si="0"/>
        <v>0</v>
      </c>
      <c r="L13" s="45">
        <f t="shared" si="1"/>
        <v>22</v>
      </c>
      <c r="M13" s="45">
        <f t="shared" si="2"/>
        <v>5.9952043329758453E-13</v>
      </c>
      <c r="N13" s="46">
        <f t="shared" si="3"/>
        <v>0.36666666666666681</v>
      </c>
      <c r="O13" s="50">
        <f t="shared" si="4"/>
        <v>182.72727272727266</v>
      </c>
      <c r="P13" s="47" t="str">
        <f t="shared" si="5"/>
        <v/>
      </c>
      <c r="Q13" s="39" t="str">
        <f t="shared" si="6"/>
        <v/>
      </c>
      <c r="R13" s="39" t="str">
        <f t="shared" si="6"/>
        <v/>
      </c>
      <c r="S13" s="51">
        <f t="shared" si="6"/>
        <v>182.72727272727266</v>
      </c>
      <c r="T13" s="39" t="str">
        <f t="shared" si="6"/>
        <v/>
      </c>
      <c r="U13" s="39" t="str">
        <f t="shared" si="6"/>
        <v/>
      </c>
      <c r="V13" s="39" t="str">
        <f t="shared" si="6"/>
        <v/>
      </c>
      <c r="W13" s="39" t="str">
        <f t="shared" si="6"/>
        <v/>
      </c>
      <c r="X13" s="39" t="str">
        <f t="shared" si="6"/>
        <v/>
      </c>
      <c r="Y13" s="39" t="str">
        <f t="shared" si="6"/>
        <v/>
      </c>
      <c r="Z13" s="39" t="str">
        <f t="shared" si="6"/>
        <v/>
      </c>
      <c r="AA13" s="40"/>
      <c r="AB13" s="7"/>
      <c r="AC13" s="7"/>
    </row>
    <row r="14" spans="1:29" ht="12.75" customHeight="1">
      <c r="A14" s="41">
        <v>10</v>
      </c>
      <c r="B14" s="48" t="s">
        <v>27</v>
      </c>
      <c r="C14" s="42"/>
      <c r="D14" s="49">
        <v>300</v>
      </c>
      <c r="E14" s="49">
        <v>0</v>
      </c>
      <c r="F14" s="49">
        <v>58</v>
      </c>
      <c r="G14" s="49">
        <v>1</v>
      </c>
      <c r="H14" s="49">
        <v>1</v>
      </c>
      <c r="I14" s="49">
        <v>19</v>
      </c>
      <c r="J14" s="49">
        <v>37</v>
      </c>
      <c r="K14" s="44">
        <f t="shared" si="0"/>
        <v>0</v>
      </c>
      <c r="L14" s="45">
        <f t="shared" si="1"/>
        <v>21</v>
      </c>
      <c r="M14" s="45">
        <f t="shared" si="2"/>
        <v>36.000000000000028</v>
      </c>
      <c r="N14" s="46">
        <f t="shared" si="3"/>
        <v>0.36</v>
      </c>
      <c r="O14" s="50">
        <f t="shared" si="4"/>
        <v>186.11111111111111</v>
      </c>
      <c r="P14" s="47" t="str">
        <f t="shared" si="5"/>
        <v/>
      </c>
      <c r="Q14" s="39" t="str">
        <f t="shared" si="6"/>
        <v/>
      </c>
      <c r="R14" s="39" t="str">
        <f t="shared" si="6"/>
        <v/>
      </c>
      <c r="S14" s="51">
        <f t="shared" si="6"/>
        <v>186.11111111111111</v>
      </c>
      <c r="T14" s="39" t="str">
        <f t="shared" si="6"/>
        <v/>
      </c>
      <c r="U14" s="39" t="str">
        <f t="shared" si="6"/>
        <v/>
      </c>
      <c r="V14" s="39" t="str">
        <f t="shared" si="6"/>
        <v/>
      </c>
      <c r="W14" s="39" t="str">
        <f t="shared" si="6"/>
        <v/>
      </c>
      <c r="X14" s="39" t="str">
        <f t="shared" si="6"/>
        <v/>
      </c>
      <c r="Y14" s="39" t="str">
        <f t="shared" si="6"/>
        <v/>
      </c>
      <c r="Z14" s="39" t="str">
        <f t="shared" si="6"/>
        <v/>
      </c>
      <c r="AA14" s="40"/>
      <c r="AB14" s="7"/>
      <c r="AC14" s="7"/>
    </row>
    <row r="15" spans="1:29" ht="12.75" customHeight="1">
      <c r="A15" s="41">
        <v>11</v>
      </c>
      <c r="B15" s="42"/>
      <c r="C15" s="42"/>
      <c r="D15" s="49">
        <v>300</v>
      </c>
      <c r="E15" s="43"/>
      <c r="F15" s="43"/>
      <c r="G15" s="43"/>
      <c r="H15" s="43"/>
      <c r="I15" s="43"/>
      <c r="J15" s="43"/>
      <c r="K15" s="44">
        <f t="shared" si="0"/>
        <v>0</v>
      </c>
      <c r="L15" s="45">
        <f t="shared" si="1"/>
        <v>0</v>
      </c>
      <c r="M15" s="45">
        <f t="shared" si="2"/>
        <v>0</v>
      </c>
      <c r="N15" s="46">
        <f t="shared" si="3"/>
        <v>0</v>
      </c>
      <c r="O15" s="37" t="e">
        <f t="shared" si="4"/>
        <v>#DIV/0!</v>
      </c>
      <c r="P15" s="38" t="e">
        <f t="shared" si="5"/>
        <v>#DIV/0!</v>
      </c>
      <c r="Q15" s="39" t="str">
        <f t="shared" ref="Q15:Z24" si="7">IF($D15=Q$4,$O15,"")</f>
        <v/>
      </c>
      <c r="R15" s="39" t="str">
        <f t="shared" si="7"/>
        <v/>
      </c>
      <c r="S15" s="37" t="e">
        <f t="shared" si="7"/>
        <v>#DIV/0!</v>
      </c>
      <c r="T15" s="39" t="str">
        <f t="shared" si="7"/>
        <v/>
      </c>
      <c r="U15" s="39" t="str">
        <f t="shared" si="7"/>
        <v/>
      </c>
      <c r="V15" s="39" t="str">
        <f t="shared" si="7"/>
        <v/>
      </c>
      <c r="W15" s="39" t="str">
        <f t="shared" si="7"/>
        <v/>
      </c>
      <c r="X15" s="39" t="str">
        <f t="shared" si="7"/>
        <v/>
      </c>
      <c r="Y15" s="39" t="str">
        <f t="shared" si="7"/>
        <v/>
      </c>
      <c r="Z15" s="39" t="str">
        <f t="shared" si="7"/>
        <v/>
      </c>
      <c r="AA15" s="40"/>
      <c r="AB15" s="7"/>
      <c r="AC15" s="7"/>
    </row>
    <row r="16" spans="1:29" ht="12.75" customHeight="1">
      <c r="A16" s="41">
        <v>12</v>
      </c>
      <c r="B16" s="42"/>
      <c r="C16" s="42"/>
      <c r="D16" s="49">
        <v>300</v>
      </c>
      <c r="E16" s="49">
        <v>0</v>
      </c>
      <c r="F16" s="43"/>
      <c r="G16" s="49">
        <v>0</v>
      </c>
      <c r="H16" s="49">
        <v>0</v>
      </c>
      <c r="I16" s="43"/>
      <c r="J16" s="43"/>
      <c r="K16" s="44">
        <f t="shared" si="0"/>
        <v>0</v>
      </c>
      <c r="L16" s="45">
        <f t="shared" si="1"/>
        <v>0</v>
      </c>
      <c r="M16" s="45">
        <f t="shared" si="2"/>
        <v>0</v>
      </c>
      <c r="N16" s="46">
        <f t="shared" si="3"/>
        <v>0</v>
      </c>
      <c r="O16" s="37" t="e">
        <f t="shared" si="4"/>
        <v>#DIV/0!</v>
      </c>
      <c r="P16" s="38" t="e">
        <f t="shared" si="5"/>
        <v>#DIV/0!</v>
      </c>
      <c r="Q16" s="39" t="str">
        <f t="shared" si="7"/>
        <v/>
      </c>
      <c r="R16" s="39" t="str">
        <f t="shared" si="7"/>
        <v/>
      </c>
      <c r="S16" s="37" t="e">
        <f t="shared" si="7"/>
        <v>#DIV/0!</v>
      </c>
      <c r="T16" s="39" t="str">
        <f t="shared" si="7"/>
        <v/>
      </c>
      <c r="U16" s="39" t="str">
        <f t="shared" si="7"/>
        <v/>
      </c>
      <c r="V16" s="39" t="str">
        <f t="shared" si="7"/>
        <v/>
      </c>
      <c r="W16" s="39" t="str">
        <f t="shared" si="7"/>
        <v/>
      </c>
      <c r="X16" s="39" t="str">
        <f t="shared" si="7"/>
        <v/>
      </c>
      <c r="Y16" s="39" t="str">
        <f t="shared" si="7"/>
        <v/>
      </c>
      <c r="Z16" s="39" t="str">
        <f t="shared" si="7"/>
        <v/>
      </c>
      <c r="AA16" s="40"/>
      <c r="AB16" s="7"/>
      <c r="AC16" s="7"/>
    </row>
    <row r="17" spans="1:29" ht="12.75" customHeight="1">
      <c r="A17" s="41">
        <v>13</v>
      </c>
      <c r="B17" s="42"/>
      <c r="C17" s="42"/>
      <c r="D17" s="49">
        <v>300</v>
      </c>
      <c r="E17" s="49">
        <v>0</v>
      </c>
      <c r="F17" s="43"/>
      <c r="G17" s="49">
        <v>0</v>
      </c>
      <c r="H17" s="49">
        <v>0</v>
      </c>
      <c r="I17" s="43"/>
      <c r="J17" s="43"/>
      <c r="K17" s="44">
        <f t="shared" si="0"/>
        <v>0</v>
      </c>
      <c r="L17" s="45">
        <f t="shared" si="1"/>
        <v>0</v>
      </c>
      <c r="M17" s="45">
        <f t="shared" si="2"/>
        <v>0</v>
      </c>
      <c r="N17" s="46">
        <f t="shared" si="3"/>
        <v>0</v>
      </c>
      <c r="O17" s="37" t="e">
        <f t="shared" si="4"/>
        <v>#DIV/0!</v>
      </c>
      <c r="P17" s="38" t="e">
        <f t="shared" si="5"/>
        <v>#DIV/0!</v>
      </c>
      <c r="Q17" s="39" t="str">
        <f t="shared" si="7"/>
        <v/>
      </c>
      <c r="R17" s="39" t="str">
        <f t="shared" si="7"/>
        <v/>
      </c>
      <c r="S17" s="37" t="e">
        <f t="shared" si="7"/>
        <v>#DIV/0!</v>
      </c>
      <c r="T17" s="39" t="str">
        <f t="shared" si="7"/>
        <v/>
      </c>
      <c r="U17" s="39" t="str">
        <f t="shared" si="7"/>
        <v/>
      </c>
      <c r="V17" s="39" t="str">
        <f t="shared" si="7"/>
        <v/>
      </c>
      <c r="W17" s="39" t="str">
        <f t="shared" si="7"/>
        <v/>
      </c>
      <c r="X17" s="39" t="str">
        <f t="shared" si="7"/>
        <v/>
      </c>
      <c r="Y17" s="39" t="str">
        <f t="shared" si="7"/>
        <v/>
      </c>
      <c r="Z17" s="39" t="str">
        <f t="shared" si="7"/>
        <v/>
      </c>
      <c r="AA17" s="40"/>
      <c r="AB17" s="7"/>
      <c r="AC17" s="7"/>
    </row>
    <row r="18" spans="1:29" ht="12.75" customHeight="1">
      <c r="A18" s="41">
        <v>14</v>
      </c>
      <c r="B18" s="42"/>
      <c r="C18" s="42"/>
      <c r="D18" s="43"/>
      <c r="E18" s="43"/>
      <c r="F18" s="43"/>
      <c r="G18" s="43"/>
      <c r="H18" s="43"/>
      <c r="I18" s="43"/>
      <c r="J18" s="43"/>
      <c r="K18" s="44">
        <f t="shared" si="0"/>
        <v>0</v>
      </c>
      <c r="L18" s="45">
        <f t="shared" si="1"/>
        <v>0</v>
      </c>
      <c r="M18" s="45">
        <f t="shared" si="2"/>
        <v>0</v>
      </c>
      <c r="N18" s="46">
        <f t="shared" si="3"/>
        <v>0</v>
      </c>
      <c r="O18" s="37" t="e">
        <f t="shared" si="4"/>
        <v>#DIV/0!</v>
      </c>
      <c r="P18" s="47" t="str">
        <f t="shared" si="5"/>
        <v>ERROR</v>
      </c>
      <c r="Q18" s="39" t="str">
        <f t="shared" si="7"/>
        <v/>
      </c>
      <c r="R18" s="39" t="str">
        <f t="shared" si="7"/>
        <v/>
      </c>
      <c r="S18" s="39" t="str">
        <f t="shared" si="7"/>
        <v/>
      </c>
      <c r="T18" s="39" t="str">
        <f t="shared" si="7"/>
        <v/>
      </c>
      <c r="U18" s="39" t="str">
        <f t="shared" si="7"/>
        <v/>
      </c>
      <c r="V18" s="39" t="str">
        <f t="shared" si="7"/>
        <v/>
      </c>
      <c r="W18" s="39" t="str">
        <f t="shared" si="7"/>
        <v/>
      </c>
      <c r="X18" s="39" t="str">
        <f t="shared" si="7"/>
        <v/>
      </c>
      <c r="Y18" s="39" t="str">
        <f t="shared" si="7"/>
        <v/>
      </c>
      <c r="Z18" s="39" t="str">
        <f t="shared" si="7"/>
        <v/>
      </c>
      <c r="AA18" s="40"/>
      <c r="AB18" s="7"/>
      <c r="AC18" s="7"/>
    </row>
    <row r="19" spans="1:29" ht="12.75" customHeight="1">
      <c r="A19" s="41">
        <v>15</v>
      </c>
      <c r="B19" s="42"/>
      <c r="C19" s="42"/>
      <c r="D19" s="43"/>
      <c r="E19" s="43"/>
      <c r="F19" s="43"/>
      <c r="G19" s="43"/>
      <c r="H19" s="43"/>
      <c r="I19" s="43"/>
      <c r="J19" s="43"/>
      <c r="K19" s="44">
        <f t="shared" si="0"/>
        <v>0</v>
      </c>
      <c r="L19" s="45">
        <f t="shared" si="1"/>
        <v>0</v>
      </c>
      <c r="M19" s="45">
        <f t="shared" si="2"/>
        <v>0</v>
      </c>
      <c r="N19" s="46">
        <f t="shared" si="3"/>
        <v>0</v>
      </c>
      <c r="O19" s="37" t="e">
        <f t="shared" si="4"/>
        <v>#DIV/0!</v>
      </c>
      <c r="P19" s="47" t="str">
        <f t="shared" si="5"/>
        <v>ERROR</v>
      </c>
      <c r="Q19" s="39" t="str">
        <f t="shared" si="7"/>
        <v/>
      </c>
      <c r="R19" s="39" t="str">
        <f t="shared" si="7"/>
        <v/>
      </c>
      <c r="S19" s="39" t="str">
        <f t="shared" si="7"/>
        <v/>
      </c>
      <c r="T19" s="39" t="str">
        <f t="shared" si="7"/>
        <v/>
      </c>
      <c r="U19" s="39" t="str">
        <f t="shared" si="7"/>
        <v/>
      </c>
      <c r="V19" s="39" t="str">
        <f t="shared" si="7"/>
        <v/>
      </c>
      <c r="W19" s="39" t="str">
        <f t="shared" si="7"/>
        <v/>
      </c>
      <c r="X19" s="39" t="str">
        <f t="shared" si="7"/>
        <v/>
      </c>
      <c r="Y19" s="39" t="str">
        <f t="shared" si="7"/>
        <v/>
      </c>
      <c r="Z19" s="39" t="str">
        <f t="shared" si="7"/>
        <v/>
      </c>
      <c r="AA19" s="40"/>
      <c r="AB19" s="7"/>
      <c r="AC19" s="7"/>
    </row>
    <row r="20" spans="1:29" ht="12.75" customHeight="1">
      <c r="A20" s="41">
        <v>16</v>
      </c>
      <c r="B20" s="42"/>
      <c r="C20" s="42"/>
      <c r="D20" s="52" t="s">
        <v>20</v>
      </c>
      <c r="E20" s="43"/>
      <c r="F20" s="43"/>
      <c r="G20" s="43"/>
      <c r="H20" s="43"/>
      <c r="I20" s="43"/>
      <c r="J20" s="43"/>
      <c r="K20" s="44">
        <f t="shared" si="0"/>
        <v>0</v>
      </c>
      <c r="L20" s="45">
        <f t="shared" si="1"/>
        <v>0</v>
      </c>
      <c r="M20" s="45">
        <f t="shared" si="2"/>
        <v>0</v>
      </c>
      <c r="N20" s="46">
        <f t="shared" si="3"/>
        <v>0</v>
      </c>
      <c r="O20" s="37" t="e">
        <f t="shared" si="4"/>
        <v>#DIV/0!</v>
      </c>
      <c r="P20" s="38" t="e">
        <f t="shared" si="5"/>
        <v>#DIV/0!</v>
      </c>
      <c r="Q20" s="39" t="str">
        <f t="shared" si="7"/>
        <v/>
      </c>
      <c r="R20" s="39" t="str">
        <f t="shared" si="7"/>
        <v/>
      </c>
      <c r="S20" s="39" t="str">
        <f t="shared" si="7"/>
        <v/>
      </c>
      <c r="T20" s="37" t="e">
        <f t="shared" si="7"/>
        <v>#DIV/0!</v>
      </c>
      <c r="U20" s="39" t="str">
        <f t="shared" si="7"/>
        <v/>
      </c>
      <c r="V20" s="39" t="str">
        <f t="shared" si="7"/>
        <v/>
      </c>
      <c r="W20" s="39" t="str">
        <f t="shared" si="7"/>
        <v/>
      </c>
      <c r="X20" s="39" t="str">
        <f t="shared" si="7"/>
        <v/>
      </c>
      <c r="Y20" s="39" t="str">
        <f t="shared" si="7"/>
        <v/>
      </c>
      <c r="Z20" s="39" t="str">
        <f t="shared" si="7"/>
        <v/>
      </c>
      <c r="AA20" s="40"/>
      <c r="AB20" s="7"/>
      <c r="AC20" s="7"/>
    </row>
    <row r="21" spans="1:29" ht="12.75" customHeight="1">
      <c r="A21" s="41">
        <v>17</v>
      </c>
      <c r="B21" s="42"/>
      <c r="C21" s="42"/>
      <c r="D21" s="43"/>
      <c r="E21" s="43"/>
      <c r="F21" s="43"/>
      <c r="G21" s="43"/>
      <c r="H21" s="43"/>
      <c r="I21" s="43"/>
      <c r="J21" s="43"/>
      <c r="K21" s="44">
        <f t="shared" si="0"/>
        <v>0</v>
      </c>
      <c r="L21" s="45">
        <f t="shared" si="1"/>
        <v>0</v>
      </c>
      <c r="M21" s="45">
        <f t="shared" si="2"/>
        <v>0</v>
      </c>
      <c r="N21" s="46">
        <f t="shared" si="3"/>
        <v>0</v>
      </c>
      <c r="O21" s="37" t="e">
        <f t="shared" si="4"/>
        <v>#DIV/0!</v>
      </c>
      <c r="P21" s="47" t="str">
        <f t="shared" si="5"/>
        <v>ERROR</v>
      </c>
      <c r="Q21" s="39" t="str">
        <f t="shared" si="7"/>
        <v/>
      </c>
      <c r="R21" s="39" t="str">
        <f t="shared" si="7"/>
        <v/>
      </c>
      <c r="S21" s="39" t="str">
        <f t="shared" si="7"/>
        <v/>
      </c>
      <c r="T21" s="39" t="str">
        <f t="shared" si="7"/>
        <v/>
      </c>
      <c r="U21" s="39" t="str">
        <f t="shared" si="7"/>
        <v/>
      </c>
      <c r="V21" s="39" t="str">
        <f t="shared" si="7"/>
        <v/>
      </c>
      <c r="W21" s="39" t="str">
        <f t="shared" si="7"/>
        <v/>
      </c>
      <c r="X21" s="39" t="str">
        <f t="shared" si="7"/>
        <v/>
      </c>
      <c r="Y21" s="39" t="str">
        <f t="shared" si="7"/>
        <v/>
      </c>
      <c r="Z21" s="39" t="str">
        <f t="shared" si="7"/>
        <v/>
      </c>
      <c r="AA21" s="40"/>
      <c r="AB21" s="7"/>
      <c r="AC21" s="7"/>
    </row>
    <row r="22" spans="1:29" ht="12.75" customHeight="1">
      <c r="A22" s="41">
        <v>18</v>
      </c>
      <c r="B22" s="42"/>
      <c r="C22" s="42"/>
      <c r="D22" s="43"/>
      <c r="E22" s="43"/>
      <c r="F22" s="43"/>
      <c r="G22" s="43"/>
      <c r="H22" s="43"/>
      <c r="I22" s="43"/>
      <c r="J22" s="43"/>
      <c r="K22" s="44">
        <f t="shared" si="0"/>
        <v>0</v>
      </c>
      <c r="L22" s="45">
        <f t="shared" si="1"/>
        <v>0</v>
      </c>
      <c r="M22" s="45">
        <f t="shared" si="2"/>
        <v>0</v>
      </c>
      <c r="N22" s="46">
        <f t="shared" si="3"/>
        <v>0</v>
      </c>
      <c r="O22" s="37" t="e">
        <f t="shared" si="4"/>
        <v>#DIV/0!</v>
      </c>
      <c r="P22" s="47" t="str">
        <f t="shared" si="5"/>
        <v>ERROR</v>
      </c>
      <c r="Q22" s="39" t="str">
        <f t="shared" si="7"/>
        <v/>
      </c>
      <c r="R22" s="39" t="str">
        <f t="shared" si="7"/>
        <v/>
      </c>
      <c r="S22" s="39" t="str">
        <f t="shared" si="7"/>
        <v/>
      </c>
      <c r="T22" s="39" t="str">
        <f t="shared" si="7"/>
        <v/>
      </c>
      <c r="U22" s="39" t="str">
        <f t="shared" si="7"/>
        <v/>
      </c>
      <c r="V22" s="39" t="str">
        <f t="shared" si="7"/>
        <v/>
      </c>
      <c r="W22" s="39" t="str">
        <f t="shared" si="7"/>
        <v/>
      </c>
      <c r="X22" s="39" t="str">
        <f t="shared" si="7"/>
        <v/>
      </c>
      <c r="Y22" s="39" t="str">
        <f t="shared" si="7"/>
        <v/>
      </c>
      <c r="Z22" s="39" t="str">
        <f t="shared" si="7"/>
        <v/>
      </c>
      <c r="AA22" s="40"/>
      <c r="AB22" s="7"/>
      <c r="AC22" s="7"/>
    </row>
    <row r="23" spans="1:29" ht="12.75" customHeight="1">
      <c r="A23" s="41">
        <v>19</v>
      </c>
      <c r="B23" s="42"/>
      <c r="C23" s="42"/>
      <c r="D23" s="43"/>
      <c r="E23" s="43"/>
      <c r="F23" s="43"/>
      <c r="G23" s="43"/>
      <c r="H23" s="43"/>
      <c r="I23" s="43"/>
      <c r="J23" s="43"/>
      <c r="K23" s="44">
        <f t="shared" si="0"/>
        <v>0</v>
      </c>
      <c r="L23" s="45">
        <f t="shared" si="1"/>
        <v>0</v>
      </c>
      <c r="M23" s="45">
        <f t="shared" si="2"/>
        <v>0</v>
      </c>
      <c r="N23" s="46">
        <f t="shared" si="3"/>
        <v>0</v>
      </c>
      <c r="O23" s="37" t="e">
        <f t="shared" si="4"/>
        <v>#DIV/0!</v>
      </c>
      <c r="P23" s="47" t="str">
        <f t="shared" si="5"/>
        <v>ERROR</v>
      </c>
      <c r="Q23" s="39" t="str">
        <f t="shared" si="7"/>
        <v/>
      </c>
      <c r="R23" s="39" t="str">
        <f t="shared" si="7"/>
        <v/>
      </c>
      <c r="S23" s="39" t="str">
        <f t="shared" si="7"/>
        <v/>
      </c>
      <c r="T23" s="39" t="str">
        <f t="shared" si="7"/>
        <v/>
      </c>
      <c r="U23" s="39" t="str">
        <f t="shared" si="7"/>
        <v/>
      </c>
      <c r="V23" s="39" t="str">
        <f t="shared" si="7"/>
        <v/>
      </c>
      <c r="W23" s="39" t="str">
        <f t="shared" si="7"/>
        <v/>
      </c>
      <c r="X23" s="39" t="str">
        <f t="shared" si="7"/>
        <v/>
      </c>
      <c r="Y23" s="39" t="str">
        <f t="shared" si="7"/>
        <v/>
      </c>
      <c r="Z23" s="39" t="str">
        <f t="shared" si="7"/>
        <v/>
      </c>
      <c r="AA23" s="40"/>
      <c r="AB23" s="7"/>
      <c r="AC23" s="7"/>
    </row>
    <row r="24" spans="1:29" ht="12.75" customHeight="1">
      <c r="A24" s="41">
        <v>20</v>
      </c>
      <c r="B24" s="48" t="s">
        <v>28</v>
      </c>
      <c r="C24" s="42"/>
      <c r="D24" s="49">
        <v>285</v>
      </c>
      <c r="E24" s="49">
        <v>1</v>
      </c>
      <c r="F24" s="49">
        <v>3</v>
      </c>
      <c r="G24" s="49">
        <v>0</v>
      </c>
      <c r="H24" s="49">
        <v>1</v>
      </c>
      <c r="I24" s="49">
        <v>24</v>
      </c>
      <c r="J24" s="49">
        <v>21</v>
      </c>
      <c r="K24" s="44">
        <f t="shared" si="0"/>
        <v>0</v>
      </c>
      <c r="L24" s="45">
        <f t="shared" si="1"/>
        <v>21</v>
      </c>
      <c r="M24" s="45">
        <f t="shared" si="2"/>
        <v>20.999999999999687</v>
      </c>
      <c r="N24" s="46">
        <f t="shared" si="3"/>
        <v>0.35583333333333322</v>
      </c>
      <c r="O24" s="50">
        <f t="shared" si="4"/>
        <v>188.29039812646377</v>
      </c>
      <c r="P24" s="47" t="str">
        <f t="shared" si="5"/>
        <v/>
      </c>
      <c r="Q24" s="39" t="str">
        <f t="shared" si="7"/>
        <v/>
      </c>
      <c r="R24" s="39" t="str">
        <f t="shared" si="7"/>
        <v/>
      </c>
      <c r="S24" s="39" t="str">
        <f t="shared" si="7"/>
        <v/>
      </c>
      <c r="T24" s="39" t="str">
        <f t="shared" si="7"/>
        <v/>
      </c>
      <c r="U24" s="51">
        <f t="shared" si="7"/>
        <v>188.29039812646377</v>
      </c>
      <c r="V24" s="39" t="str">
        <f t="shared" si="7"/>
        <v/>
      </c>
      <c r="W24" s="39" t="str">
        <f t="shared" si="7"/>
        <v/>
      </c>
      <c r="X24" s="39" t="str">
        <f t="shared" si="7"/>
        <v/>
      </c>
      <c r="Y24" s="39" t="str">
        <f t="shared" si="7"/>
        <v/>
      </c>
      <c r="Z24" s="39" t="str">
        <f t="shared" si="7"/>
        <v/>
      </c>
      <c r="AA24" s="40"/>
      <c r="AB24" s="7"/>
      <c r="AC24" s="7"/>
    </row>
    <row r="25" spans="1:29" ht="12.75" customHeight="1">
      <c r="A25" s="41">
        <v>21</v>
      </c>
      <c r="B25" s="48" t="s">
        <v>29</v>
      </c>
      <c r="C25" s="42"/>
      <c r="D25" s="49">
        <v>285</v>
      </c>
      <c r="E25" s="49">
        <v>1</v>
      </c>
      <c r="F25" s="49">
        <v>2</v>
      </c>
      <c r="G25" s="49">
        <v>0</v>
      </c>
      <c r="H25" s="49">
        <v>1</v>
      </c>
      <c r="I25" s="49">
        <v>23</v>
      </c>
      <c r="J25" s="49">
        <v>37</v>
      </c>
      <c r="K25" s="44">
        <f t="shared" si="0"/>
        <v>0</v>
      </c>
      <c r="L25" s="45">
        <f t="shared" si="1"/>
        <v>21</v>
      </c>
      <c r="M25" s="45">
        <f t="shared" si="2"/>
        <v>36.999999999999787</v>
      </c>
      <c r="N25" s="46">
        <f t="shared" si="3"/>
        <v>0.3602777777777777</v>
      </c>
      <c r="O25" s="50">
        <f t="shared" si="4"/>
        <v>185.96761757902857</v>
      </c>
      <c r="P25" s="47" t="str">
        <f t="shared" si="5"/>
        <v/>
      </c>
      <c r="Q25" s="39" t="str">
        <f t="shared" ref="Q25:Z34" si="8">IF($D25=Q$4,$O25,"")</f>
        <v/>
      </c>
      <c r="R25" s="39" t="str">
        <f t="shared" si="8"/>
        <v/>
      </c>
      <c r="S25" s="39" t="str">
        <f t="shared" si="8"/>
        <v/>
      </c>
      <c r="T25" s="39" t="str">
        <f t="shared" si="8"/>
        <v/>
      </c>
      <c r="U25" s="51">
        <f t="shared" si="8"/>
        <v>185.96761757902857</v>
      </c>
      <c r="V25" s="39" t="str">
        <f t="shared" si="8"/>
        <v/>
      </c>
      <c r="W25" s="39" t="str">
        <f t="shared" si="8"/>
        <v/>
      </c>
      <c r="X25" s="39" t="str">
        <f t="shared" si="8"/>
        <v/>
      </c>
      <c r="Y25" s="39" t="str">
        <f t="shared" si="8"/>
        <v/>
      </c>
      <c r="Z25" s="39" t="str">
        <f t="shared" si="8"/>
        <v/>
      </c>
      <c r="AA25" s="40"/>
      <c r="AB25" s="7"/>
      <c r="AC25" s="7"/>
    </row>
    <row r="26" spans="1:29" ht="12.75" customHeight="1">
      <c r="A26" s="41">
        <v>22</v>
      </c>
      <c r="B26" s="48" t="s">
        <v>30</v>
      </c>
      <c r="C26" s="42"/>
      <c r="D26" s="49">
        <v>285</v>
      </c>
      <c r="E26" s="49">
        <v>1</v>
      </c>
      <c r="F26" s="49">
        <v>4</v>
      </c>
      <c r="G26" s="49">
        <v>1</v>
      </c>
      <c r="H26" s="49">
        <v>1</v>
      </c>
      <c r="I26" s="49">
        <v>25</v>
      </c>
      <c r="J26" s="49">
        <v>56</v>
      </c>
      <c r="K26" s="44">
        <f t="shared" si="0"/>
        <v>0</v>
      </c>
      <c r="L26" s="45">
        <f t="shared" si="1"/>
        <v>21</v>
      </c>
      <c r="M26" s="45">
        <f t="shared" si="2"/>
        <v>55.000000000000206</v>
      </c>
      <c r="N26" s="46">
        <f t="shared" si="3"/>
        <v>0.36527777777777781</v>
      </c>
      <c r="O26" s="50">
        <f t="shared" si="4"/>
        <v>183.42205323193915</v>
      </c>
      <c r="P26" s="47" t="str">
        <f t="shared" si="5"/>
        <v/>
      </c>
      <c r="Q26" s="39" t="str">
        <f t="shared" si="8"/>
        <v/>
      </c>
      <c r="R26" s="39" t="str">
        <f t="shared" si="8"/>
        <v/>
      </c>
      <c r="S26" s="39" t="str">
        <f t="shared" si="8"/>
        <v/>
      </c>
      <c r="T26" s="39" t="str">
        <f t="shared" si="8"/>
        <v/>
      </c>
      <c r="U26" s="51">
        <f t="shared" si="8"/>
        <v>183.42205323193915</v>
      </c>
      <c r="V26" s="39" t="str">
        <f t="shared" si="8"/>
        <v/>
      </c>
      <c r="W26" s="39" t="str">
        <f t="shared" si="8"/>
        <v/>
      </c>
      <c r="X26" s="39" t="str">
        <f t="shared" si="8"/>
        <v/>
      </c>
      <c r="Y26" s="39" t="str">
        <f t="shared" si="8"/>
        <v/>
      </c>
      <c r="Z26" s="39" t="str">
        <f t="shared" si="8"/>
        <v/>
      </c>
      <c r="AA26" s="40"/>
      <c r="AB26" s="7"/>
      <c r="AC26" s="7"/>
    </row>
    <row r="27" spans="1:29" ht="12.75" customHeight="1">
      <c r="A27" s="41">
        <v>23</v>
      </c>
      <c r="B27" s="48" t="s">
        <v>31</v>
      </c>
      <c r="C27" s="42"/>
      <c r="D27" s="49">
        <v>285</v>
      </c>
      <c r="E27" s="49">
        <v>1</v>
      </c>
      <c r="F27" s="49">
        <v>1</v>
      </c>
      <c r="G27" s="49">
        <v>1</v>
      </c>
      <c r="H27" s="49">
        <v>1</v>
      </c>
      <c r="I27" s="49">
        <v>23</v>
      </c>
      <c r="J27" s="49">
        <v>39</v>
      </c>
      <c r="K27" s="44">
        <f t="shared" si="0"/>
        <v>0</v>
      </c>
      <c r="L27" s="45">
        <f t="shared" si="1"/>
        <v>22</v>
      </c>
      <c r="M27" s="45">
        <f t="shared" si="2"/>
        <v>37.999999999999744</v>
      </c>
      <c r="N27" s="46">
        <f t="shared" si="3"/>
        <v>0.37722222222222213</v>
      </c>
      <c r="O27" s="50">
        <f t="shared" si="4"/>
        <v>177.61413843888076</v>
      </c>
      <c r="P27" s="47" t="str">
        <f t="shared" si="5"/>
        <v/>
      </c>
      <c r="Q27" s="39" t="str">
        <f t="shared" si="8"/>
        <v/>
      </c>
      <c r="R27" s="39" t="str">
        <f t="shared" si="8"/>
        <v/>
      </c>
      <c r="S27" s="39" t="str">
        <f t="shared" si="8"/>
        <v/>
      </c>
      <c r="T27" s="39" t="str">
        <f t="shared" si="8"/>
        <v/>
      </c>
      <c r="U27" s="51">
        <f t="shared" si="8"/>
        <v>177.61413843888076</v>
      </c>
      <c r="V27" s="39" t="str">
        <f t="shared" si="8"/>
        <v/>
      </c>
      <c r="W27" s="39" t="str">
        <f t="shared" si="8"/>
        <v/>
      </c>
      <c r="X27" s="39" t="str">
        <f t="shared" si="8"/>
        <v/>
      </c>
      <c r="Y27" s="39" t="str">
        <f t="shared" si="8"/>
        <v/>
      </c>
      <c r="Z27" s="39" t="str">
        <f t="shared" si="8"/>
        <v/>
      </c>
      <c r="AA27" s="40"/>
      <c r="AB27" s="7"/>
      <c r="AC27" s="7"/>
    </row>
    <row r="28" spans="1:29" ht="12.75" customHeight="1">
      <c r="A28" s="41">
        <v>24</v>
      </c>
      <c r="B28" s="42"/>
      <c r="C28" s="42"/>
      <c r="D28" s="49">
        <v>285</v>
      </c>
      <c r="E28" s="49">
        <v>0</v>
      </c>
      <c r="F28" s="43"/>
      <c r="G28" s="49">
        <v>0</v>
      </c>
      <c r="H28" s="49">
        <v>0</v>
      </c>
      <c r="I28" s="43"/>
      <c r="J28" s="43"/>
      <c r="K28" s="44">
        <f t="shared" si="0"/>
        <v>0</v>
      </c>
      <c r="L28" s="45">
        <f t="shared" si="1"/>
        <v>0</v>
      </c>
      <c r="M28" s="45">
        <f t="shared" si="2"/>
        <v>0</v>
      </c>
      <c r="N28" s="46">
        <f t="shared" si="3"/>
        <v>0</v>
      </c>
      <c r="O28" s="37" t="e">
        <f t="shared" si="4"/>
        <v>#DIV/0!</v>
      </c>
      <c r="P28" s="38" t="e">
        <f t="shared" si="5"/>
        <v>#DIV/0!</v>
      </c>
      <c r="Q28" s="39" t="str">
        <f t="shared" si="8"/>
        <v/>
      </c>
      <c r="R28" s="39" t="str">
        <f t="shared" si="8"/>
        <v/>
      </c>
      <c r="S28" s="39" t="str">
        <f t="shared" si="8"/>
        <v/>
      </c>
      <c r="T28" s="39" t="str">
        <f t="shared" si="8"/>
        <v/>
      </c>
      <c r="U28" s="37" t="e">
        <f t="shared" si="8"/>
        <v>#DIV/0!</v>
      </c>
      <c r="V28" s="39" t="str">
        <f t="shared" si="8"/>
        <v/>
      </c>
      <c r="W28" s="39" t="str">
        <f t="shared" si="8"/>
        <v/>
      </c>
      <c r="X28" s="39" t="str">
        <f t="shared" si="8"/>
        <v/>
      </c>
      <c r="Y28" s="39" t="str">
        <f t="shared" si="8"/>
        <v/>
      </c>
      <c r="Z28" s="39" t="str">
        <f t="shared" si="8"/>
        <v/>
      </c>
      <c r="AA28" s="40"/>
      <c r="AB28" s="7"/>
      <c r="AC28" s="7"/>
    </row>
    <row r="29" spans="1:29" ht="12.75" customHeight="1">
      <c r="A29" s="41">
        <v>25</v>
      </c>
      <c r="B29" s="42"/>
      <c r="C29" s="42"/>
      <c r="D29" s="49">
        <v>285</v>
      </c>
      <c r="E29" s="43"/>
      <c r="F29" s="43"/>
      <c r="G29" s="43"/>
      <c r="H29" s="43"/>
      <c r="I29" s="43"/>
      <c r="J29" s="43"/>
      <c r="K29" s="44">
        <f t="shared" si="0"/>
        <v>0</v>
      </c>
      <c r="L29" s="45">
        <f t="shared" si="1"/>
        <v>0</v>
      </c>
      <c r="M29" s="45">
        <f t="shared" si="2"/>
        <v>0</v>
      </c>
      <c r="N29" s="46">
        <f t="shared" si="3"/>
        <v>0</v>
      </c>
      <c r="O29" s="37" t="e">
        <f t="shared" si="4"/>
        <v>#DIV/0!</v>
      </c>
      <c r="P29" s="38" t="e">
        <f t="shared" si="5"/>
        <v>#DIV/0!</v>
      </c>
      <c r="Q29" s="39" t="str">
        <f t="shared" si="8"/>
        <v/>
      </c>
      <c r="R29" s="39" t="str">
        <f t="shared" si="8"/>
        <v/>
      </c>
      <c r="S29" s="39" t="str">
        <f t="shared" si="8"/>
        <v/>
      </c>
      <c r="T29" s="39" t="str">
        <f t="shared" si="8"/>
        <v/>
      </c>
      <c r="U29" s="37" t="e">
        <f t="shared" si="8"/>
        <v>#DIV/0!</v>
      </c>
      <c r="V29" s="39" t="str">
        <f t="shared" si="8"/>
        <v/>
      </c>
      <c r="W29" s="39" t="str">
        <f t="shared" si="8"/>
        <v/>
      </c>
      <c r="X29" s="39" t="str">
        <f t="shared" si="8"/>
        <v/>
      </c>
      <c r="Y29" s="39" t="str">
        <f t="shared" si="8"/>
        <v/>
      </c>
      <c r="Z29" s="39" t="str">
        <f t="shared" si="8"/>
        <v/>
      </c>
      <c r="AA29" s="40"/>
      <c r="AB29" s="7"/>
      <c r="AC29" s="7"/>
    </row>
    <row r="30" spans="1:29" ht="12.75" customHeight="1">
      <c r="A30" s="41">
        <v>26</v>
      </c>
      <c r="B30" s="48" t="s">
        <v>23</v>
      </c>
      <c r="C30" s="42"/>
      <c r="D30" s="43"/>
      <c r="E30" s="43"/>
      <c r="F30" s="43"/>
      <c r="G30" s="43"/>
      <c r="H30" s="43"/>
      <c r="I30" s="43"/>
      <c r="J30" s="43"/>
      <c r="K30" s="44">
        <f t="shared" si="0"/>
        <v>0</v>
      </c>
      <c r="L30" s="45">
        <f t="shared" si="1"/>
        <v>0</v>
      </c>
      <c r="M30" s="45">
        <f t="shared" si="2"/>
        <v>0</v>
      </c>
      <c r="N30" s="46">
        <f t="shared" si="3"/>
        <v>0</v>
      </c>
      <c r="O30" s="37" t="e">
        <f t="shared" si="4"/>
        <v>#DIV/0!</v>
      </c>
      <c r="P30" s="47" t="str">
        <f t="shared" si="5"/>
        <v>ERROR</v>
      </c>
      <c r="Q30" s="39" t="str">
        <f t="shared" si="8"/>
        <v/>
      </c>
      <c r="R30" s="39" t="str">
        <f t="shared" si="8"/>
        <v/>
      </c>
      <c r="S30" s="39" t="str">
        <f t="shared" si="8"/>
        <v/>
      </c>
      <c r="T30" s="39" t="str">
        <f t="shared" si="8"/>
        <v/>
      </c>
      <c r="U30" s="39" t="str">
        <f t="shared" si="8"/>
        <v/>
      </c>
      <c r="V30" s="39" t="str">
        <f t="shared" si="8"/>
        <v/>
      </c>
      <c r="W30" s="39" t="str">
        <f t="shared" si="8"/>
        <v/>
      </c>
      <c r="X30" s="39" t="str">
        <f t="shared" si="8"/>
        <v/>
      </c>
      <c r="Y30" s="39" t="str">
        <f t="shared" si="8"/>
        <v/>
      </c>
      <c r="Z30" s="39" t="str">
        <f t="shared" si="8"/>
        <v/>
      </c>
      <c r="AA30" s="40"/>
      <c r="AB30" s="7"/>
      <c r="AC30" s="7"/>
    </row>
    <row r="31" spans="1:29" ht="12.75" customHeight="1">
      <c r="A31" s="41">
        <v>27</v>
      </c>
      <c r="B31" s="42"/>
      <c r="C31" s="42"/>
      <c r="D31" s="52" t="s">
        <v>21</v>
      </c>
      <c r="E31" s="43"/>
      <c r="F31" s="43"/>
      <c r="G31" s="43"/>
      <c r="H31" s="43"/>
      <c r="I31" s="43"/>
      <c r="J31" s="43"/>
      <c r="K31" s="44">
        <f t="shared" si="0"/>
        <v>0</v>
      </c>
      <c r="L31" s="45">
        <f t="shared" si="1"/>
        <v>0</v>
      </c>
      <c r="M31" s="45">
        <f t="shared" si="2"/>
        <v>0</v>
      </c>
      <c r="N31" s="46">
        <f t="shared" si="3"/>
        <v>0</v>
      </c>
      <c r="O31" s="37" t="e">
        <f t="shared" si="4"/>
        <v>#DIV/0!</v>
      </c>
      <c r="P31" s="38" t="e">
        <f t="shared" si="5"/>
        <v>#DIV/0!</v>
      </c>
      <c r="Q31" s="39" t="str">
        <f t="shared" si="8"/>
        <v/>
      </c>
      <c r="R31" s="39" t="str">
        <f t="shared" si="8"/>
        <v/>
      </c>
      <c r="S31" s="39" t="str">
        <f t="shared" si="8"/>
        <v/>
      </c>
      <c r="T31" s="39" t="str">
        <f t="shared" si="8"/>
        <v/>
      </c>
      <c r="U31" s="39" t="str">
        <f t="shared" si="8"/>
        <v/>
      </c>
      <c r="V31" s="37" t="e">
        <f t="shared" si="8"/>
        <v>#DIV/0!</v>
      </c>
      <c r="W31" s="39" t="str">
        <f t="shared" si="8"/>
        <v/>
      </c>
      <c r="X31" s="39" t="str">
        <f t="shared" si="8"/>
        <v/>
      </c>
      <c r="Y31" s="39" t="str">
        <f t="shared" si="8"/>
        <v/>
      </c>
      <c r="Z31" s="39" t="str">
        <f t="shared" si="8"/>
        <v/>
      </c>
      <c r="AA31" s="40"/>
      <c r="AB31" s="7"/>
      <c r="AC31" s="7"/>
    </row>
    <row r="32" spans="1:29" ht="12.75" customHeight="1">
      <c r="A32" s="41">
        <v>28</v>
      </c>
      <c r="B32" s="42"/>
      <c r="C32" s="42"/>
      <c r="D32" s="43"/>
      <c r="E32" s="43"/>
      <c r="F32" s="43"/>
      <c r="G32" s="43"/>
      <c r="H32" s="43"/>
      <c r="I32" s="43"/>
      <c r="J32" s="43"/>
      <c r="K32" s="44">
        <f t="shared" si="0"/>
        <v>0</v>
      </c>
      <c r="L32" s="45">
        <f t="shared" si="1"/>
        <v>0</v>
      </c>
      <c r="M32" s="45">
        <f t="shared" si="2"/>
        <v>0</v>
      </c>
      <c r="N32" s="46">
        <f t="shared" si="3"/>
        <v>0</v>
      </c>
      <c r="O32" s="37" t="e">
        <f t="shared" si="4"/>
        <v>#DIV/0!</v>
      </c>
      <c r="P32" s="47" t="str">
        <f t="shared" si="5"/>
        <v>ERROR</v>
      </c>
      <c r="Q32" s="39" t="str">
        <f t="shared" si="8"/>
        <v/>
      </c>
      <c r="R32" s="39" t="str">
        <f t="shared" si="8"/>
        <v/>
      </c>
      <c r="S32" s="39" t="str">
        <f t="shared" si="8"/>
        <v/>
      </c>
      <c r="T32" s="39" t="str">
        <f t="shared" si="8"/>
        <v/>
      </c>
      <c r="U32" s="39" t="str">
        <f t="shared" si="8"/>
        <v/>
      </c>
      <c r="V32" s="39" t="str">
        <f t="shared" si="8"/>
        <v/>
      </c>
      <c r="W32" s="39" t="str">
        <f t="shared" si="8"/>
        <v/>
      </c>
      <c r="X32" s="39" t="str">
        <f t="shared" si="8"/>
        <v/>
      </c>
      <c r="Y32" s="39" t="str">
        <f t="shared" si="8"/>
        <v/>
      </c>
      <c r="Z32" s="39" t="str">
        <f t="shared" si="8"/>
        <v/>
      </c>
      <c r="AA32" s="40"/>
      <c r="AB32" s="7"/>
      <c r="AC32" s="7"/>
    </row>
    <row r="33" spans="1:29" ht="12.75" customHeight="1">
      <c r="A33" s="41">
        <v>29</v>
      </c>
      <c r="B33" s="42"/>
      <c r="C33" s="42"/>
      <c r="D33" s="43"/>
      <c r="E33" s="43"/>
      <c r="F33" s="43"/>
      <c r="G33" s="43"/>
      <c r="H33" s="43"/>
      <c r="I33" s="43"/>
      <c r="J33" s="43"/>
      <c r="K33" s="44">
        <f t="shared" si="0"/>
        <v>0</v>
      </c>
      <c r="L33" s="45">
        <f t="shared" si="1"/>
        <v>0</v>
      </c>
      <c r="M33" s="45">
        <f t="shared" si="2"/>
        <v>0</v>
      </c>
      <c r="N33" s="46">
        <f t="shared" si="3"/>
        <v>0</v>
      </c>
      <c r="O33" s="37" t="e">
        <f t="shared" si="4"/>
        <v>#DIV/0!</v>
      </c>
      <c r="P33" s="47" t="str">
        <f t="shared" si="5"/>
        <v>ERROR</v>
      </c>
      <c r="Q33" s="39" t="str">
        <f t="shared" si="8"/>
        <v/>
      </c>
      <c r="R33" s="39" t="str">
        <f t="shared" si="8"/>
        <v/>
      </c>
      <c r="S33" s="39" t="str">
        <f t="shared" si="8"/>
        <v/>
      </c>
      <c r="T33" s="39" t="str">
        <f t="shared" si="8"/>
        <v/>
      </c>
      <c r="U33" s="39" t="str">
        <f t="shared" si="8"/>
        <v/>
      </c>
      <c r="V33" s="39" t="str">
        <f t="shared" si="8"/>
        <v/>
      </c>
      <c r="W33" s="39" t="str">
        <f t="shared" si="8"/>
        <v/>
      </c>
      <c r="X33" s="39" t="str">
        <f t="shared" si="8"/>
        <v/>
      </c>
      <c r="Y33" s="39" t="str">
        <f t="shared" si="8"/>
        <v/>
      </c>
      <c r="Z33" s="39" t="str">
        <f t="shared" si="8"/>
        <v/>
      </c>
      <c r="AA33" s="40"/>
      <c r="AB33" s="7"/>
      <c r="AC33" s="7"/>
    </row>
    <row r="34" spans="1:29" ht="12.75" customHeight="1">
      <c r="A34" s="41">
        <v>30</v>
      </c>
      <c r="B34" s="48" t="s">
        <v>32</v>
      </c>
      <c r="C34" s="42"/>
      <c r="D34" s="49">
        <v>260</v>
      </c>
      <c r="E34" s="49">
        <v>1</v>
      </c>
      <c r="F34" s="49">
        <v>6</v>
      </c>
      <c r="G34" s="49">
        <v>0</v>
      </c>
      <c r="H34" s="49">
        <v>1</v>
      </c>
      <c r="I34" s="49">
        <v>29</v>
      </c>
      <c r="J34" s="49">
        <v>12</v>
      </c>
      <c r="K34" s="44">
        <f t="shared" si="0"/>
        <v>0</v>
      </c>
      <c r="L34" s="45">
        <f t="shared" si="1"/>
        <v>23</v>
      </c>
      <c r="M34" s="45">
        <f t="shared" si="2"/>
        <v>12.000000000000078</v>
      </c>
      <c r="N34" s="46">
        <f t="shared" si="3"/>
        <v>0.38666666666666671</v>
      </c>
      <c r="O34" s="50">
        <f t="shared" si="4"/>
        <v>173.27586206896549</v>
      </c>
      <c r="P34" s="47" t="str">
        <f t="shared" si="5"/>
        <v/>
      </c>
      <c r="Q34" s="39" t="str">
        <f t="shared" si="8"/>
        <v/>
      </c>
      <c r="R34" s="39" t="str">
        <f t="shared" si="8"/>
        <v/>
      </c>
      <c r="S34" s="39" t="str">
        <f t="shared" si="8"/>
        <v/>
      </c>
      <c r="T34" s="39" t="str">
        <f t="shared" si="8"/>
        <v/>
      </c>
      <c r="U34" s="39" t="str">
        <f t="shared" si="8"/>
        <v/>
      </c>
      <c r="V34" s="39" t="str">
        <f t="shared" si="8"/>
        <v/>
      </c>
      <c r="W34" s="51">
        <f t="shared" si="8"/>
        <v>173.27586206896549</v>
      </c>
      <c r="X34" s="39" t="str">
        <f t="shared" si="8"/>
        <v/>
      </c>
      <c r="Y34" s="39" t="str">
        <f t="shared" si="8"/>
        <v/>
      </c>
      <c r="Z34" s="39" t="str">
        <f t="shared" si="8"/>
        <v/>
      </c>
      <c r="AA34" s="40"/>
      <c r="AB34" s="7"/>
      <c r="AC34" s="7"/>
    </row>
    <row r="35" spans="1:29" ht="12.75" customHeight="1">
      <c r="A35" s="41">
        <v>31</v>
      </c>
      <c r="B35" s="48" t="s">
        <v>33</v>
      </c>
      <c r="C35" s="42"/>
      <c r="D35" s="49">
        <v>260</v>
      </c>
      <c r="E35" s="49">
        <v>1</v>
      </c>
      <c r="F35" s="49">
        <v>5</v>
      </c>
      <c r="G35" s="49">
        <v>0</v>
      </c>
      <c r="H35" s="49">
        <v>1</v>
      </c>
      <c r="I35" s="49">
        <v>28</v>
      </c>
      <c r="J35" s="49">
        <v>54</v>
      </c>
      <c r="K35" s="44">
        <f t="shared" si="0"/>
        <v>0</v>
      </c>
      <c r="L35" s="45">
        <f t="shared" si="1"/>
        <v>23</v>
      </c>
      <c r="M35" s="45">
        <f t="shared" si="2"/>
        <v>54.000000000000249</v>
      </c>
      <c r="N35" s="46">
        <f t="shared" si="3"/>
        <v>0.39833333333333343</v>
      </c>
      <c r="O35" s="50">
        <f t="shared" si="4"/>
        <v>168.20083682008365</v>
      </c>
      <c r="P35" s="47" t="str">
        <f t="shared" si="5"/>
        <v/>
      </c>
      <c r="Q35" s="39" t="str">
        <f t="shared" ref="Q35:Z44" si="9">IF($D35=Q$4,$O35,"")</f>
        <v/>
      </c>
      <c r="R35" s="39" t="str">
        <f t="shared" si="9"/>
        <v/>
      </c>
      <c r="S35" s="39" t="str">
        <f t="shared" si="9"/>
        <v/>
      </c>
      <c r="T35" s="39" t="str">
        <f t="shared" si="9"/>
        <v/>
      </c>
      <c r="U35" s="39" t="str">
        <f t="shared" si="9"/>
        <v/>
      </c>
      <c r="V35" s="39" t="str">
        <f t="shared" si="9"/>
        <v/>
      </c>
      <c r="W35" s="51">
        <f t="shared" si="9"/>
        <v>168.20083682008365</v>
      </c>
      <c r="X35" s="39" t="str">
        <f t="shared" si="9"/>
        <v/>
      </c>
      <c r="Y35" s="39" t="str">
        <f t="shared" si="9"/>
        <v/>
      </c>
      <c r="Z35" s="39" t="str">
        <f t="shared" si="9"/>
        <v/>
      </c>
      <c r="AA35" s="40"/>
      <c r="AB35" s="7"/>
      <c r="AC35" s="7"/>
    </row>
    <row r="36" spans="1:29" ht="12.75" customHeight="1">
      <c r="A36" s="41">
        <v>32</v>
      </c>
      <c r="B36" s="42"/>
      <c r="C36" s="42"/>
      <c r="D36" s="49">
        <v>260</v>
      </c>
      <c r="E36" s="43"/>
      <c r="F36" s="43"/>
      <c r="G36" s="43"/>
      <c r="H36" s="43"/>
      <c r="I36" s="43"/>
      <c r="J36" s="43"/>
      <c r="K36" s="44">
        <f t="shared" si="0"/>
        <v>0</v>
      </c>
      <c r="L36" s="45">
        <f t="shared" si="1"/>
        <v>0</v>
      </c>
      <c r="M36" s="45">
        <f t="shared" si="2"/>
        <v>0</v>
      </c>
      <c r="N36" s="46">
        <f t="shared" si="3"/>
        <v>0</v>
      </c>
      <c r="O36" s="37" t="e">
        <f t="shared" si="4"/>
        <v>#DIV/0!</v>
      </c>
      <c r="P36" s="38" t="e">
        <f t="shared" si="5"/>
        <v>#DIV/0!</v>
      </c>
      <c r="Q36" s="39" t="str">
        <f t="shared" si="9"/>
        <v/>
      </c>
      <c r="R36" s="39" t="str">
        <f t="shared" si="9"/>
        <v/>
      </c>
      <c r="S36" s="39" t="str">
        <f t="shared" si="9"/>
        <v/>
      </c>
      <c r="T36" s="39" t="str">
        <f t="shared" si="9"/>
        <v/>
      </c>
      <c r="U36" s="39" t="str">
        <f t="shared" si="9"/>
        <v/>
      </c>
      <c r="V36" s="39" t="str">
        <f t="shared" si="9"/>
        <v/>
      </c>
      <c r="W36" s="37" t="e">
        <f t="shared" si="9"/>
        <v>#DIV/0!</v>
      </c>
      <c r="X36" s="39" t="str">
        <f t="shared" si="9"/>
        <v/>
      </c>
      <c r="Y36" s="39" t="str">
        <f t="shared" si="9"/>
        <v/>
      </c>
      <c r="Z36" s="39" t="str">
        <f t="shared" si="9"/>
        <v/>
      </c>
      <c r="AA36" s="40"/>
      <c r="AB36" s="7"/>
      <c r="AC36" s="7"/>
    </row>
    <row r="37" spans="1:29" ht="12.75" customHeight="1">
      <c r="A37" s="41">
        <v>33</v>
      </c>
      <c r="B37" s="42"/>
      <c r="C37" s="42"/>
      <c r="D37" s="49">
        <v>260</v>
      </c>
      <c r="E37" s="43"/>
      <c r="F37" s="43"/>
      <c r="G37" s="43"/>
      <c r="H37" s="43"/>
      <c r="I37" s="43"/>
      <c r="J37" s="43"/>
      <c r="K37" s="44">
        <f t="shared" ref="K37:K64" si="10">TRUNC(N37)</f>
        <v>0</v>
      </c>
      <c r="L37" s="45">
        <f t="shared" ref="L37:L64" si="11">TRUNC((N37-K37)*60)</f>
        <v>0</v>
      </c>
      <c r="M37" s="45">
        <f t="shared" ref="M37:M64" si="12">(N37-(K37+L37/60))*3600</f>
        <v>0</v>
      </c>
      <c r="N37" s="46">
        <f t="shared" ref="N37:N64" si="13">((H37+I37/60+J37/3600)-(E37+F37/60+G37/3600))</f>
        <v>0</v>
      </c>
      <c r="O37" s="37" t="e">
        <f t="shared" ref="O37:O64" si="14">$B$3/((H37+I37/60+J37/3600)-(E37+F37/60+G37/3600))</f>
        <v>#DIV/0!</v>
      </c>
      <c r="P37" s="38" t="e">
        <f t="shared" ref="P37:P64" si="15">IF(SUM(Q37:Z37)=0,"ERROR","")</f>
        <v>#DIV/0!</v>
      </c>
      <c r="Q37" s="39" t="str">
        <f t="shared" si="9"/>
        <v/>
      </c>
      <c r="R37" s="39" t="str">
        <f t="shared" si="9"/>
        <v/>
      </c>
      <c r="S37" s="39" t="str">
        <f t="shared" si="9"/>
        <v/>
      </c>
      <c r="T37" s="39" t="str">
        <f t="shared" si="9"/>
        <v/>
      </c>
      <c r="U37" s="39" t="str">
        <f t="shared" si="9"/>
        <v/>
      </c>
      <c r="V37" s="39" t="str">
        <f t="shared" si="9"/>
        <v/>
      </c>
      <c r="W37" s="37" t="e">
        <f t="shared" si="9"/>
        <v>#DIV/0!</v>
      </c>
      <c r="X37" s="39" t="str">
        <f t="shared" si="9"/>
        <v/>
      </c>
      <c r="Y37" s="39" t="str">
        <f t="shared" si="9"/>
        <v/>
      </c>
      <c r="Z37" s="39" t="str">
        <f t="shared" si="9"/>
        <v/>
      </c>
      <c r="AA37" s="40"/>
      <c r="AB37" s="7"/>
      <c r="AC37" s="7"/>
    </row>
    <row r="38" spans="1:29" ht="12.75" customHeight="1">
      <c r="A38" s="41">
        <v>43</v>
      </c>
      <c r="B38" s="42"/>
      <c r="C38" s="42"/>
      <c r="D38" s="43"/>
      <c r="E38" s="43"/>
      <c r="F38" s="43"/>
      <c r="G38" s="43"/>
      <c r="H38" s="43"/>
      <c r="I38" s="43"/>
      <c r="J38" s="43"/>
      <c r="K38" s="44">
        <f t="shared" si="10"/>
        <v>0</v>
      </c>
      <c r="L38" s="45">
        <f t="shared" si="11"/>
        <v>0</v>
      </c>
      <c r="M38" s="45">
        <f t="shared" si="12"/>
        <v>0</v>
      </c>
      <c r="N38" s="46">
        <f t="shared" si="13"/>
        <v>0</v>
      </c>
      <c r="O38" s="37" t="e">
        <f t="shared" si="14"/>
        <v>#DIV/0!</v>
      </c>
      <c r="P38" s="47" t="str">
        <f t="shared" si="15"/>
        <v>ERROR</v>
      </c>
      <c r="Q38" s="39" t="str">
        <f t="shared" si="9"/>
        <v/>
      </c>
      <c r="R38" s="39" t="str">
        <f t="shared" si="9"/>
        <v/>
      </c>
      <c r="S38" s="39" t="str">
        <f t="shared" si="9"/>
        <v/>
      </c>
      <c r="T38" s="39" t="str">
        <f t="shared" si="9"/>
        <v/>
      </c>
      <c r="U38" s="39" t="str">
        <f t="shared" si="9"/>
        <v/>
      </c>
      <c r="V38" s="39" t="str">
        <f t="shared" si="9"/>
        <v/>
      </c>
      <c r="W38" s="39" t="str">
        <f t="shared" si="9"/>
        <v/>
      </c>
      <c r="X38" s="39" t="str">
        <f t="shared" si="9"/>
        <v/>
      </c>
      <c r="Y38" s="39" t="str">
        <f t="shared" si="9"/>
        <v/>
      </c>
      <c r="Z38" s="39" t="str">
        <f t="shared" si="9"/>
        <v/>
      </c>
      <c r="AA38" s="40"/>
      <c r="AB38" s="7"/>
      <c r="AC38" s="7"/>
    </row>
    <row r="39" spans="1:29" ht="12.75" customHeight="1">
      <c r="A39" s="41">
        <v>35</v>
      </c>
      <c r="B39" s="42"/>
      <c r="C39" s="42"/>
      <c r="D39" s="43"/>
      <c r="E39" s="43"/>
      <c r="F39" s="43"/>
      <c r="G39" s="43"/>
      <c r="H39" s="43"/>
      <c r="I39" s="43"/>
      <c r="J39" s="43"/>
      <c r="K39" s="44">
        <f t="shared" si="10"/>
        <v>0</v>
      </c>
      <c r="L39" s="45">
        <f t="shared" si="11"/>
        <v>0</v>
      </c>
      <c r="M39" s="45">
        <f t="shared" si="12"/>
        <v>0</v>
      </c>
      <c r="N39" s="46">
        <f t="shared" si="13"/>
        <v>0</v>
      </c>
      <c r="O39" s="37" t="e">
        <f t="shared" si="14"/>
        <v>#DIV/0!</v>
      </c>
      <c r="P39" s="47" t="str">
        <f t="shared" si="15"/>
        <v>ERROR</v>
      </c>
      <c r="Q39" s="39" t="str">
        <f t="shared" si="9"/>
        <v/>
      </c>
      <c r="R39" s="39" t="str">
        <f t="shared" si="9"/>
        <v/>
      </c>
      <c r="S39" s="39" t="str">
        <f t="shared" si="9"/>
        <v/>
      </c>
      <c r="T39" s="39" t="str">
        <f t="shared" si="9"/>
        <v/>
      </c>
      <c r="U39" s="39" t="str">
        <f t="shared" si="9"/>
        <v/>
      </c>
      <c r="V39" s="39" t="str">
        <f t="shared" si="9"/>
        <v/>
      </c>
      <c r="W39" s="39" t="str">
        <f t="shared" si="9"/>
        <v/>
      </c>
      <c r="X39" s="39" t="str">
        <f t="shared" si="9"/>
        <v/>
      </c>
      <c r="Y39" s="39" t="str">
        <f t="shared" si="9"/>
        <v/>
      </c>
      <c r="Z39" s="39" t="str">
        <f t="shared" si="9"/>
        <v/>
      </c>
      <c r="AA39" s="40"/>
      <c r="AB39" s="7"/>
      <c r="AC39" s="7"/>
    </row>
    <row r="40" spans="1:29" ht="12.75" customHeight="1">
      <c r="A40" s="41">
        <v>36</v>
      </c>
      <c r="B40" s="42"/>
      <c r="C40" s="42"/>
      <c r="D40" s="52" t="s">
        <v>22</v>
      </c>
      <c r="E40" s="49">
        <v>0</v>
      </c>
      <c r="F40" s="43"/>
      <c r="G40" s="49">
        <v>0</v>
      </c>
      <c r="H40" s="49">
        <v>0</v>
      </c>
      <c r="I40" s="43"/>
      <c r="J40" s="43"/>
      <c r="K40" s="44">
        <f t="shared" si="10"/>
        <v>0</v>
      </c>
      <c r="L40" s="45">
        <f t="shared" si="11"/>
        <v>0</v>
      </c>
      <c r="M40" s="45">
        <f t="shared" si="12"/>
        <v>0</v>
      </c>
      <c r="N40" s="46">
        <f t="shared" si="13"/>
        <v>0</v>
      </c>
      <c r="O40" s="37" t="e">
        <f t="shared" si="14"/>
        <v>#DIV/0!</v>
      </c>
      <c r="P40" s="38" t="e">
        <f t="shared" si="15"/>
        <v>#DIV/0!</v>
      </c>
      <c r="Q40" s="39" t="str">
        <f t="shared" si="9"/>
        <v/>
      </c>
      <c r="R40" s="39" t="str">
        <f t="shared" si="9"/>
        <v/>
      </c>
      <c r="S40" s="39" t="str">
        <f t="shared" si="9"/>
        <v/>
      </c>
      <c r="T40" s="39" t="str">
        <f t="shared" si="9"/>
        <v/>
      </c>
      <c r="U40" s="39" t="str">
        <f t="shared" si="9"/>
        <v/>
      </c>
      <c r="V40" s="39" t="str">
        <f t="shared" si="9"/>
        <v/>
      </c>
      <c r="W40" s="39" t="str">
        <f t="shared" si="9"/>
        <v/>
      </c>
      <c r="X40" s="37" t="e">
        <f t="shared" si="9"/>
        <v>#DIV/0!</v>
      </c>
      <c r="Y40" s="39" t="str">
        <f t="shared" si="9"/>
        <v/>
      </c>
      <c r="Z40" s="39" t="str">
        <f t="shared" si="9"/>
        <v/>
      </c>
      <c r="AA40" s="40"/>
      <c r="AB40" s="7"/>
      <c r="AC40" s="7"/>
    </row>
    <row r="41" spans="1:29" ht="12.75" customHeight="1">
      <c r="A41" s="41">
        <v>37</v>
      </c>
      <c r="B41" s="42"/>
      <c r="C41" s="42"/>
      <c r="D41" s="43"/>
      <c r="E41" s="43"/>
      <c r="F41" s="43"/>
      <c r="G41" s="43"/>
      <c r="H41" s="43"/>
      <c r="I41" s="43"/>
      <c r="J41" s="43"/>
      <c r="K41" s="44">
        <f t="shared" si="10"/>
        <v>0</v>
      </c>
      <c r="L41" s="45">
        <f t="shared" si="11"/>
        <v>0</v>
      </c>
      <c r="M41" s="45">
        <f t="shared" si="12"/>
        <v>0</v>
      </c>
      <c r="N41" s="46">
        <f t="shared" si="13"/>
        <v>0</v>
      </c>
      <c r="O41" s="37" t="e">
        <f t="shared" si="14"/>
        <v>#DIV/0!</v>
      </c>
      <c r="P41" s="47" t="str">
        <f t="shared" si="15"/>
        <v>ERROR</v>
      </c>
      <c r="Q41" s="39" t="str">
        <f t="shared" si="9"/>
        <v/>
      </c>
      <c r="R41" s="39" t="str">
        <f t="shared" si="9"/>
        <v/>
      </c>
      <c r="S41" s="39" t="str">
        <f t="shared" si="9"/>
        <v/>
      </c>
      <c r="T41" s="39" t="str">
        <f t="shared" si="9"/>
        <v/>
      </c>
      <c r="U41" s="39" t="str">
        <f t="shared" si="9"/>
        <v/>
      </c>
      <c r="V41" s="39" t="str">
        <f t="shared" si="9"/>
        <v/>
      </c>
      <c r="W41" s="39" t="str">
        <f t="shared" si="9"/>
        <v/>
      </c>
      <c r="X41" s="39" t="str">
        <f t="shared" si="9"/>
        <v/>
      </c>
      <c r="Y41" s="39" t="str">
        <f t="shared" si="9"/>
        <v/>
      </c>
      <c r="Z41" s="39" t="str">
        <f t="shared" si="9"/>
        <v/>
      </c>
      <c r="AA41" s="40"/>
      <c r="AB41" s="7"/>
      <c r="AC41" s="7"/>
    </row>
    <row r="42" spans="1:29" ht="12.75" customHeight="1">
      <c r="A42" s="41">
        <v>38</v>
      </c>
      <c r="B42" s="42"/>
      <c r="C42" s="42"/>
      <c r="D42" s="43"/>
      <c r="E42" s="43"/>
      <c r="F42" s="43"/>
      <c r="G42" s="43"/>
      <c r="H42" s="43"/>
      <c r="I42" s="43"/>
      <c r="J42" s="43"/>
      <c r="K42" s="44">
        <f t="shared" si="10"/>
        <v>0</v>
      </c>
      <c r="L42" s="45">
        <f t="shared" si="11"/>
        <v>0</v>
      </c>
      <c r="M42" s="45">
        <f t="shared" si="12"/>
        <v>0</v>
      </c>
      <c r="N42" s="46">
        <f t="shared" si="13"/>
        <v>0</v>
      </c>
      <c r="O42" s="37" t="e">
        <f t="shared" si="14"/>
        <v>#DIV/0!</v>
      </c>
      <c r="P42" s="47" t="str">
        <f t="shared" si="15"/>
        <v>ERROR</v>
      </c>
      <c r="Q42" s="39" t="str">
        <f t="shared" si="9"/>
        <v/>
      </c>
      <c r="R42" s="39" t="str">
        <f t="shared" si="9"/>
        <v/>
      </c>
      <c r="S42" s="39" t="str">
        <f t="shared" si="9"/>
        <v/>
      </c>
      <c r="T42" s="39" t="str">
        <f t="shared" si="9"/>
        <v/>
      </c>
      <c r="U42" s="39" t="str">
        <f t="shared" si="9"/>
        <v/>
      </c>
      <c r="V42" s="39" t="str">
        <f t="shared" si="9"/>
        <v/>
      </c>
      <c r="W42" s="39" t="str">
        <f t="shared" si="9"/>
        <v/>
      </c>
      <c r="X42" s="39" t="str">
        <f t="shared" si="9"/>
        <v/>
      </c>
      <c r="Y42" s="39" t="str">
        <f t="shared" si="9"/>
        <v/>
      </c>
      <c r="Z42" s="39" t="str">
        <f t="shared" si="9"/>
        <v/>
      </c>
      <c r="AA42" s="40"/>
      <c r="AB42" s="7"/>
      <c r="AC42" s="7"/>
    </row>
    <row r="43" spans="1:29" ht="12.75" customHeight="1">
      <c r="A43" s="41">
        <v>39</v>
      </c>
      <c r="B43" s="42"/>
      <c r="C43" s="42"/>
      <c r="D43" s="43"/>
      <c r="E43" s="43"/>
      <c r="F43" s="43"/>
      <c r="G43" s="43"/>
      <c r="H43" s="43"/>
      <c r="I43" s="43"/>
      <c r="J43" s="43"/>
      <c r="K43" s="44">
        <f t="shared" si="10"/>
        <v>0</v>
      </c>
      <c r="L43" s="45">
        <f t="shared" si="11"/>
        <v>0</v>
      </c>
      <c r="M43" s="45">
        <f t="shared" si="12"/>
        <v>0</v>
      </c>
      <c r="N43" s="46">
        <f t="shared" si="13"/>
        <v>0</v>
      </c>
      <c r="O43" s="37" t="e">
        <f t="shared" si="14"/>
        <v>#DIV/0!</v>
      </c>
      <c r="P43" s="47" t="str">
        <f t="shared" si="15"/>
        <v>ERROR</v>
      </c>
      <c r="Q43" s="39" t="str">
        <f t="shared" si="9"/>
        <v/>
      </c>
      <c r="R43" s="39" t="str">
        <f t="shared" si="9"/>
        <v/>
      </c>
      <c r="S43" s="39" t="str">
        <f t="shared" si="9"/>
        <v/>
      </c>
      <c r="T43" s="39" t="str">
        <f t="shared" si="9"/>
        <v/>
      </c>
      <c r="U43" s="39" t="str">
        <f t="shared" si="9"/>
        <v/>
      </c>
      <c r="V43" s="39" t="str">
        <f t="shared" si="9"/>
        <v/>
      </c>
      <c r="W43" s="39" t="str">
        <f t="shared" si="9"/>
        <v/>
      </c>
      <c r="X43" s="39" t="str">
        <f t="shared" si="9"/>
        <v/>
      </c>
      <c r="Y43" s="39" t="str">
        <f t="shared" si="9"/>
        <v/>
      </c>
      <c r="Z43" s="39" t="str">
        <f t="shared" si="9"/>
        <v/>
      </c>
      <c r="AA43" s="40"/>
      <c r="AB43" s="7"/>
      <c r="AC43" s="7"/>
    </row>
    <row r="44" spans="1:29" ht="12.75" customHeight="1">
      <c r="A44" s="41">
        <v>40</v>
      </c>
      <c r="B44" s="48" t="s">
        <v>34</v>
      </c>
      <c r="C44" s="42"/>
      <c r="D44" s="49">
        <v>225</v>
      </c>
      <c r="E44" s="49">
        <v>1</v>
      </c>
      <c r="F44" s="49">
        <v>7</v>
      </c>
      <c r="G44" s="49">
        <v>2</v>
      </c>
      <c r="H44" s="49">
        <v>1</v>
      </c>
      <c r="I44" s="49">
        <v>32</v>
      </c>
      <c r="J44" s="49">
        <v>29</v>
      </c>
      <c r="K44" s="44">
        <f t="shared" si="10"/>
        <v>0</v>
      </c>
      <c r="L44" s="45">
        <f t="shared" si="11"/>
        <v>25</v>
      </c>
      <c r="M44" s="45">
        <f t="shared" si="12"/>
        <v>26.999999999998824</v>
      </c>
      <c r="N44" s="46">
        <f t="shared" si="13"/>
        <v>0.42416666666666636</v>
      </c>
      <c r="O44" s="50">
        <f t="shared" si="14"/>
        <v>157.95677799607085</v>
      </c>
      <c r="P44" s="47" t="str">
        <f t="shared" si="15"/>
        <v/>
      </c>
      <c r="Q44" s="39" t="str">
        <f t="shared" si="9"/>
        <v/>
      </c>
      <c r="R44" s="39" t="str">
        <f t="shared" si="9"/>
        <v/>
      </c>
      <c r="S44" s="39" t="str">
        <f t="shared" si="9"/>
        <v/>
      </c>
      <c r="T44" s="39" t="str">
        <f t="shared" si="9"/>
        <v/>
      </c>
      <c r="U44" s="39" t="str">
        <f t="shared" si="9"/>
        <v/>
      </c>
      <c r="V44" s="39" t="str">
        <f t="shared" si="9"/>
        <v/>
      </c>
      <c r="W44" s="39" t="str">
        <f t="shared" si="9"/>
        <v/>
      </c>
      <c r="X44" s="39" t="str">
        <f t="shared" si="9"/>
        <v/>
      </c>
      <c r="Y44" s="51">
        <f t="shared" si="9"/>
        <v>157.95677799607085</v>
      </c>
      <c r="Z44" s="39" t="str">
        <f t="shared" si="9"/>
        <v/>
      </c>
      <c r="AA44" s="40"/>
      <c r="AB44" s="7"/>
      <c r="AC44" s="7"/>
    </row>
    <row r="45" spans="1:29" ht="12.75" customHeight="1">
      <c r="A45" s="41">
        <v>41</v>
      </c>
      <c r="B45" s="42"/>
      <c r="C45" s="42"/>
      <c r="D45" s="49">
        <v>225</v>
      </c>
      <c r="E45" s="49">
        <v>0</v>
      </c>
      <c r="F45" s="43"/>
      <c r="G45" s="49">
        <v>0</v>
      </c>
      <c r="H45" s="49">
        <v>0</v>
      </c>
      <c r="I45" s="43"/>
      <c r="J45" s="43"/>
      <c r="K45" s="44">
        <f t="shared" si="10"/>
        <v>0</v>
      </c>
      <c r="L45" s="45">
        <f t="shared" si="11"/>
        <v>0</v>
      </c>
      <c r="M45" s="45">
        <f t="shared" si="12"/>
        <v>0</v>
      </c>
      <c r="N45" s="46">
        <f t="shared" si="13"/>
        <v>0</v>
      </c>
      <c r="O45" s="37" t="e">
        <f t="shared" si="14"/>
        <v>#DIV/0!</v>
      </c>
      <c r="P45" s="38" t="e">
        <f t="shared" si="15"/>
        <v>#DIV/0!</v>
      </c>
      <c r="Q45" s="39" t="str">
        <f t="shared" ref="Q45:Z55" si="16">IF($D45=Q$4,$O45,"")</f>
        <v/>
      </c>
      <c r="R45" s="39" t="str">
        <f t="shared" si="16"/>
        <v/>
      </c>
      <c r="S45" s="39" t="str">
        <f t="shared" si="16"/>
        <v/>
      </c>
      <c r="T45" s="39" t="str">
        <f t="shared" si="16"/>
        <v/>
      </c>
      <c r="U45" s="39" t="str">
        <f t="shared" si="16"/>
        <v/>
      </c>
      <c r="V45" s="39" t="str">
        <f t="shared" si="16"/>
        <v/>
      </c>
      <c r="W45" s="39" t="str">
        <f t="shared" si="16"/>
        <v/>
      </c>
      <c r="X45" s="39" t="str">
        <f t="shared" si="16"/>
        <v/>
      </c>
      <c r="Y45" s="37" t="e">
        <f t="shared" si="16"/>
        <v>#DIV/0!</v>
      </c>
      <c r="Z45" s="39" t="str">
        <f t="shared" si="16"/>
        <v/>
      </c>
      <c r="AA45" s="40"/>
      <c r="AB45" s="7"/>
      <c r="AC45" s="7"/>
    </row>
    <row r="46" spans="1:29" ht="12.75" customHeight="1">
      <c r="A46" s="41">
        <v>42</v>
      </c>
      <c r="B46" s="42"/>
      <c r="C46" s="42"/>
      <c r="D46" s="43"/>
      <c r="E46" s="43"/>
      <c r="F46" s="43"/>
      <c r="G46" s="43"/>
      <c r="H46" s="43"/>
      <c r="I46" s="43"/>
      <c r="J46" s="43"/>
      <c r="K46" s="44">
        <f t="shared" si="10"/>
        <v>0</v>
      </c>
      <c r="L46" s="45">
        <f t="shared" si="11"/>
        <v>0</v>
      </c>
      <c r="M46" s="45">
        <f t="shared" si="12"/>
        <v>0</v>
      </c>
      <c r="N46" s="46">
        <f t="shared" si="13"/>
        <v>0</v>
      </c>
      <c r="O46" s="37" t="e">
        <f t="shared" si="14"/>
        <v>#DIV/0!</v>
      </c>
      <c r="P46" s="47" t="str">
        <f t="shared" si="15"/>
        <v>ERROR</v>
      </c>
      <c r="Q46" s="39" t="str">
        <f t="shared" si="16"/>
        <v/>
      </c>
      <c r="R46" s="39" t="str">
        <f t="shared" si="16"/>
        <v/>
      </c>
      <c r="S46" s="39" t="str">
        <f t="shared" si="16"/>
        <v/>
      </c>
      <c r="T46" s="39" t="str">
        <f t="shared" si="16"/>
        <v/>
      </c>
      <c r="U46" s="39" t="str">
        <f t="shared" si="16"/>
        <v/>
      </c>
      <c r="V46" s="39" t="str">
        <f t="shared" si="16"/>
        <v/>
      </c>
      <c r="W46" s="39" t="str">
        <f t="shared" si="16"/>
        <v/>
      </c>
      <c r="X46" s="39" t="str">
        <f t="shared" si="16"/>
        <v/>
      </c>
      <c r="Y46" s="39" t="str">
        <f t="shared" si="16"/>
        <v/>
      </c>
      <c r="Z46" s="39" t="str">
        <f t="shared" si="16"/>
        <v/>
      </c>
      <c r="AA46" s="40"/>
      <c r="AB46" s="7"/>
      <c r="AC46" s="7"/>
    </row>
    <row r="47" spans="1:29" ht="12.75" customHeight="1">
      <c r="A47" s="41">
        <v>43</v>
      </c>
      <c r="B47" s="42"/>
      <c r="C47" s="42"/>
      <c r="D47" s="43"/>
      <c r="E47" s="43"/>
      <c r="F47" s="43"/>
      <c r="G47" s="43"/>
      <c r="H47" s="43"/>
      <c r="I47" s="43"/>
      <c r="J47" s="43"/>
      <c r="K47" s="44">
        <f t="shared" si="10"/>
        <v>0</v>
      </c>
      <c r="L47" s="45">
        <f t="shared" si="11"/>
        <v>0</v>
      </c>
      <c r="M47" s="45">
        <f t="shared" si="12"/>
        <v>0</v>
      </c>
      <c r="N47" s="46">
        <f t="shared" si="13"/>
        <v>0</v>
      </c>
      <c r="O47" s="37" t="e">
        <f t="shared" si="14"/>
        <v>#DIV/0!</v>
      </c>
      <c r="P47" s="47" t="str">
        <f t="shared" si="15"/>
        <v>ERROR</v>
      </c>
      <c r="Q47" s="39" t="str">
        <f t="shared" si="16"/>
        <v/>
      </c>
      <c r="R47" s="39" t="str">
        <f t="shared" si="16"/>
        <v/>
      </c>
      <c r="S47" s="39" t="str">
        <f t="shared" si="16"/>
        <v/>
      </c>
      <c r="T47" s="39" t="str">
        <f t="shared" si="16"/>
        <v/>
      </c>
      <c r="U47" s="39" t="str">
        <f t="shared" si="16"/>
        <v/>
      </c>
      <c r="V47" s="39" t="str">
        <f t="shared" si="16"/>
        <v/>
      </c>
      <c r="W47" s="39" t="str">
        <f t="shared" si="16"/>
        <v/>
      </c>
      <c r="X47" s="39" t="str">
        <f t="shared" si="16"/>
        <v/>
      </c>
      <c r="Y47" s="39" t="str">
        <f t="shared" si="16"/>
        <v/>
      </c>
      <c r="Z47" s="39" t="str">
        <f t="shared" si="16"/>
        <v/>
      </c>
      <c r="AA47" s="40"/>
      <c r="AB47" s="7"/>
      <c r="AC47" s="7"/>
    </row>
    <row r="48" spans="1:29" ht="12.75" customHeight="1">
      <c r="A48" s="41">
        <v>44</v>
      </c>
      <c r="B48" s="42"/>
      <c r="C48" s="42"/>
      <c r="D48" s="43"/>
      <c r="E48" s="43"/>
      <c r="F48" s="43"/>
      <c r="G48" s="43"/>
      <c r="H48" s="43"/>
      <c r="I48" s="43"/>
      <c r="J48" s="43"/>
      <c r="K48" s="44">
        <f t="shared" si="10"/>
        <v>0</v>
      </c>
      <c r="L48" s="45">
        <f t="shared" si="11"/>
        <v>0</v>
      </c>
      <c r="M48" s="45">
        <f t="shared" si="12"/>
        <v>0</v>
      </c>
      <c r="N48" s="46">
        <f t="shared" si="13"/>
        <v>0</v>
      </c>
      <c r="O48" s="37" t="e">
        <f t="shared" si="14"/>
        <v>#DIV/0!</v>
      </c>
      <c r="P48" s="47" t="str">
        <f t="shared" si="15"/>
        <v>ERROR</v>
      </c>
      <c r="Q48" s="39" t="str">
        <f t="shared" si="16"/>
        <v/>
      </c>
      <c r="R48" s="39" t="str">
        <f t="shared" si="16"/>
        <v/>
      </c>
      <c r="S48" s="39" t="str">
        <f t="shared" si="16"/>
        <v/>
      </c>
      <c r="T48" s="39" t="str">
        <f t="shared" si="16"/>
        <v/>
      </c>
      <c r="U48" s="39" t="str">
        <f t="shared" si="16"/>
        <v/>
      </c>
      <c r="V48" s="39" t="str">
        <f t="shared" si="16"/>
        <v/>
      </c>
      <c r="W48" s="39" t="str">
        <f t="shared" si="16"/>
        <v/>
      </c>
      <c r="X48" s="39" t="str">
        <f t="shared" si="16"/>
        <v/>
      </c>
      <c r="Y48" s="39" t="str">
        <f t="shared" si="16"/>
        <v/>
      </c>
      <c r="Z48" s="39" t="str">
        <f t="shared" si="16"/>
        <v/>
      </c>
      <c r="AA48" s="40"/>
      <c r="AB48" s="7"/>
      <c r="AC48" s="7"/>
    </row>
    <row r="49" spans="1:29" ht="12.75" customHeight="1">
      <c r="A49" s="41">
        <v>45</v>
      </c>
      <c r="B49" s="48" t="s">
        <v>35</v>
      </c>
      <c r="C49" s="42"/>
      <c r="D49" s="49">
        <v>205</v>
      </c>
      <c r="E49" s="49">
        <v>1</v>
      </c>
      <c r="F49" s="49">
        <v>8</v>
      </c>
      <c r="G49" s="49">
        <v>1</v>
      </c>
      <c r="H49" s="49">
        <v>1</v>
      </c>
      <c r="I49" s="49">
        <v>34</v>
      </c>
      <c r="J49" s="49">
        <v>43</v>
      </c>
      <c r="K49" s="44">
        <f t="shared" si="10"/>
        <v>0</v>
      </c>
      <c r="L49" s="45">
        <f t="shared" si="11"/>
        <v>26</v>
      </c>
      <c r="M49" s="45">
        <f t="shared" si="12"/>
        <v>42.000000000000171</v>
      </c>
      <c r="N49" s="46">
        <f t="shared" si="13"/>
        <v>0.44500000000000006</v>
      </c>
      <c r="O49" s="50">
        <f t="shared" si="14"/>
        <v>150.56179775280896</v>
      </c>
      <c r="P49" s="47" t="str">
        <f t="shared" si="15"/>
        <v/>
      </c>
      <c r="Q49" s="39" t="str">
        <f t="shared" si="16"/>
        <v/>
      </c>
      <c r="R49" s="39" t="str">
        <f t="shared" si="16"/>
        <v/>
      </c>
      <c r="S49" s="39" t="str">
        <f t="shared" si="16"/>
        <v/>
      </c>
      <c r="T49" s="39" t="str">
        <f t="shared" si="16"/>
        <v/>
      </c>
      <c r="U49" s="39" t="str">
        <f t="shared" si="16"/>
        <v/>
      </c>
      <c r="V49" s="39" t="str">
        <f t="shared" si="16"/>
        <v/>
      </c>
      <c r="W49" s="39" t="str">
        <f t="shared" si="16"/>
        <v/>
      </c>
      <c r="X49" s="39" t="str">
        <f t="shared" si="16"/>
        <v/>
      </c>
      <c r="Y49" s="39" t="str">
        <f t="shared" si="16"/>
        <v/>
      </c>
      <c r="Z49" s="51">
        <f t="shared" si="16"/>
        <v>150.56179775280896</v>
      </c>
      <c r="AA49" s="40"/>
      <c r="AB49" s="7"/>
      <c r="AC49" s="7"/>
    </row>
    <row r="50" spans="1:29" ht="12.75" customHeight="1">
      <c r="A50" s="41">
        <v>46</v>
      </c>
      <c r="B50" s="42"/>
      <c r="C50" s="42"/>
      <c r="D50" s="49">
        <v>205</v>
      </c>
      <c r="E50" s="49">
        <v>0</v>
      </c>
      <c r="F50" s="43"/>
      <c r="G50" s="49">
        <v>0</v>
      </c>
      <c r="H50" s="49">
        <v>0</v>
      </c>
      <c r="I50" s="43"/>
      <c r="J50" s="43"/>
      <c r="K50" s="44">
        <f t="shared" si="10"/>
        <v>0</v>
      </c>
      <c r="L50" s="45">
        <f t="shared" si="11"/>
        <v>0</v>
      </c>
      <c r="M50" s="45">
        <f t="shared" si="12"/>
        <v>0</v>
      </c>
      <c r="N50" s="46">
        <f t="shared" si="13"/>
        <v>0</v>
      </c>
      <c r="O50" s="37" t="e">
        <f t="shared" si="14"/>
        <v>#DIV/0!</v>
      </c>
      <c r="P50" s="38" t="e">
        <f t="shared" si="15"/>
        <v>#DIV/0!</v>
      </c>
      <c r="Q50" s="39" t="str">
        <f t="shared" si="16"/>
        <v/>
      </c>
      <c r="R50" s="39" t="str">
        <f t="shared" si="16"/>
        <v/>
      </c>
      <c r="S50" s="39" t="str">
        <f t="shared" si="16"/>
        <v/>
      </c>
      <c r="T50" s="39" t="str">
        <f t="shared" si="16"/>
        <v/>
      </c>
      <c r="U50" s="39" t="str">
        <f t="shared" si="16"/>
        <v/>
      </c>
      <c r="V50" s="39" t="str">
        <f t="shared" si="16"/>
        <v/>
      </c>
      <c r="W50" s="39" t="str">
        <f t="shared" si="16"/>
        <v/>
      </c>
      <c r="X50" s="39" t="str">
        <f t="shared" si="16"/>
        <v/>
      </c>
      <c r="Y50" s="39" t="str">
        <f t="shared" si="16"/>
        <v/>
      </c>
      <c r="Z50" s="37" t="e">
        <f t="shared" si="16"/>
        <v>#DIV/0!</v>
      </c>
      <c r="AA50" s="40"/>
      <c r="AB50" s="7"/>
      <c r="AC50" s="7"/>
    </row>
    <row r="51" spans="1:29" ht="12.75" customHeight="1">
      <c r="A51" s="41">
        <v>47</v>
      </c>
      <c r="B51" s="42"/>
      <c r="C51" s="42"/>
      <c r="D51" s="49">
        <v>205</v>
      </c>
      <c r="E51" s="49">
        <v>0</v>
      </c>
      <c r="F51" s="43"/>
      <c r="G51" s="49">
        <v>0</v>
      </c>
      <c r="H51" s="49">
        <v>0</v>
      </c>
      <c r="I51" s="43"/>
      <c r="J51" s="43"/>
      <c r="K51" s="44">
        <f t="shared" si="10"/>
        <v>0</v>
      </c>
      <c r="L51" s="45">
        <f t="shared" si="11"/>
        <v>0</v>
      </c>
      <c r="M51" s="45">
        <f t="shared" si="12"/>
        <v>0</v>
      </c>
      <c r="N51" s="46">
        <f t="shared" si="13"/>
        <v>0</v>
      </c>
      <c r="O51" s="37" t="e">
        <f t="shared" si="14"/>
        <v>#DIV/0!</v>
      </c>
      <c r="P51" s="38" t="e">
        <f t="shared" si="15"/>
        <v>#DIV/0!</v>
      </c>
      <c r="Q51" s="39" t="str">
        <f t="shared" si="16"/>
        <v/>
      </c>
      <c r="R51" s="39" t="str">
        <f t="shared" si="16"/>
        <v/>
      </c>
      <c r="S51" s="39" t="str">
        <f t="shared" si="16"/>
        <v/>
      </c>
      <c r="T51" s="39" t="str">
        <f t="shared" si="16"/>
        <v/>
      </c>
      <c r="U51" s="39" t="str">
        <f t="shared" si="16"/>
        <v/>
      </c>
      <c r="V51" s="39" t="str">
        <f t="shared" si="16"/>
        <v/>
      </c>
      <c r="W51" s="39" t="str">
        <f t="shared" si="16"/>
        <v/>
      </c>
      <c r="X51" s="39" t="str">
        <f t="shared" si="16"/>
        <v/>
      </c>
      <c r="Y51" s="39" t="str">
        <f t="shared" si="16"/>
        <v/>
      </c>
      <c r="Z51" s="37" t="e">
        <f t="shared" si="16"/>
        <v>#DIV/0!</v>
      </c>
      <c r="AA51" s="40"/>
      <c r="AB51" s="7"/>
      <c r="AC51" s="7"/>
    </row>
    <row r="52" spans="1:29" ht="12.75" customHeight="1">
      <c r="A52" s="41">
        <v>48</v>
      </c>
      <c r="B52" s="42"/>
      <c r="C52" s="42"/>
      <c r="D52" s="43"/>
      <c r="E52" s="43"/>
      <c r="F52" s="43"/>
      <c r="G52" s="43"/>
      <c r="H52" s="43"/>
      <c r="I52" s="43"/>
      <c r="J52" s="43"/>
      <c r="K52" s="44">
        <f t="shared" si="10"/>
        <v>0</v>
      </c>
      <c r="L52" s="45">
        <f t="shared" si="11"/>
        <v>0</v>
      </c>
      <c r="M52" s="45">
        <f t="shared" si="12"/>
        <v>0</v>
      </c>
      <c r="N52" s="46">
        <f t="shared" si="13"/>
        <v>0</v>
      </c>
      <c r="O52" s="37" t="e">
        <f t="shared" si="14"/>
        <v>#DIV/0!</v>
      </c>
      <c r="P52" s="47" t="str">
        <f t="shared" si="15"/>
        <v>ERROR</v>
      </c>
      <c r="Q52" s="39" t="str">
        <f t="shared" si="16"/>
        <v/>
      </c>
      <c r="R52" s="39" t="str">
        <f t="shared" si="16"/>
        <v/>
      </c>
      <c r="S52" s="39" t="str">
        <f t="shared" si="16"/>
        <v/>
      </c>
      <c r="T52" s="39" t="str">
        <f t="shared" si="16"/>
        <v/>
      </c>
      <c r="U52" s="39" t="str">
        <f t="shared" si="16"/>
        <v/>
      </c>
      <c r="V52" s="39" t="str">
        <f t="shared" si="16"/>
        <v/>
      </c>
      <c r="W52" s="39" t="str">
        <f t="shared" si="16"/>
        <v/>
      </c>
      <c r="X52" s="39" t="str">
        <f t="shared" si="16"/>
        <v/>
      </c>
      <c r="Y52" s="39" t="str">
        <f t="shared" si="16"/>
        <v/>
      </c>
      <c r="Z52" s="39" t="str">
        <f t="shared" si="16"/>
        <v/>
      </c>
      <c r="AA52" s="40"/>
      <c r="AB52" s="7"/>
      <c r="AC52" s="7"/>
    </row>
    <row r="53" spans="1:29" ht="12.75" customHeight="1">
      <c r="A53" s="41">
        <v>49</v>
      </c>
      <c r="B53" s="42"/>
      <c r="C53" s="42"/>
      <c r="D53" s="43"/>
      <c r="E53" s="43"/>
      <c r="F53" s="43"/>
      <c r="G53" s="43"/>
      <c r="H53" s="43"/>
      <c r="I53" s="43"/>
      <c r="J53" s="43"/>
      <c r="K53" s="44">
        <f t="shared" si="10"/>
        <v>0</v>
      </c>
      <c r="L53" s="45">
        <f t="shared" si="11"/>
        <v>0</v>
      </c>
      <c r="M53" s="45">
        <f t="shared" si="12"/>
        <v>0</v>
      </c>
      <c r="N53" s="46">
        <f t="shared" si="13"/>
        <v>0</v>
      </c>
      <c r="O53" s="37" t="e">
        <f t="shared" si="14"/>
        <v>#DIV/0!</v>
      </c>
      <c r="P53" s="47" t="str">
        <f t="shared" si="15"/>
        <v>ERROR</v>
      </c>
      <c r="Q53" s="39" t="str">
        <f t="shared" si="16"/>
        <v/>
      </c>
      <c r="R53" s="39" t="str">
        <f t="shared" si="16"/>
        <v/>
      </c>
      <c r="S53" s="39" t="str">
        <f t="shared" si="16"/>
        <v/>
      </c>
      <c r="T53" s="39" t="str">
        <f t="shared" si="16"/>
        <v/>
      </c>
      <c r="U53" s="39" t="str">
        <f t="shared" si="16"/>
        <v/>
      </c>
      <c r="V53" s="39" t="str">
        <f t="shared" si="16"/>
        <v/>
      </c>
      <c r="W53" s="39" t="str">
        <f t="shared" si="16"/>
        <v/>
      </c>
      <c r="X53" s="39" t="str">
        <f t="shared" si="16"/>
        <v/>
      </c>
      <c r="Y53" s="39" t="str">
        <f t="shared" si="16"/>
        <v/>
      </c>
      <c r="Z53" s="39" t="str">
        <f t="shared" si="16"/>
        <v/>
      </c>
      <c r="AA53" s="40"/>
      <c r="AB53" s="7"/>
      <c r="AC53" s="7"/>
    </row>
    <row r="54" spans="1:29" ht="12.75" customHeight="1">
      <c r="A54" s="41">
        <v>50</v>
      </c>
      <c r="B54" s="48" t="s">
        <v>36</v>
      </c>
      <c r="C54" s="42"/>
      <c r="D54" s="43"/>
      <c r="E54" s="43"/>
      <c r="F54" s="43"/>
      <c r="G54" s="43"/>
      <c r="H54" s="43"/>
      <c r="I54" s="43"/>
      <c r="J54" s="43"/>
      <c r="K54" s="44">
        <f t="shared" si="10"/>
        <v>0</v>
      </c>
      <c r="L54" s="45">
        <f t="shared" si="11"/>
        <v>0</v>
      </c>
      <c r="M54" s="45">
        <f t="shared" si="12"/>
        <v>0</v>
      </c>
      <c r="N54" s="46">
        <f t="shared" si="13"/>
        <v>0</v>
      </c>
      <c r="O54" s="37" t="e">
        <f t="shared" si="14"/>
        <v>#DIV/0!</v>
      </c>
      <c r="P54" s="47" t="str">
        <f t="shared" si="15"/>
        <v>ERROR</v>
      </c>
      <c r="Q54" s="39" t="str">
        <f t="shared" si="16"/>
        <v/>
      </c>
      <c r="R54" s="39" t="str">
        <f t="shared" si="16"/>
        <v/>
      </c>
      <c r="S54" s="39" t="str">
        <f t="shared" si="16"/>
        <v/>
      </c>
      <c r="T54" s="39" t="str">
        <f t="shared" si="16"/>
        <v/>
      </c>
      <c r="U54" s="39" t="str">
        <f t="shared" si="16"/>
        <v/>
      </c>
      <c r="V54" s="39" t="str">
        <f t="shared" si="16"/>
        <v/>
      </c>
      <c r="W54" s="39" t="str">
        <f t="shared" si="16"/>
        <v/>
      </c>
      <c r="X54" s="39" t="str">
        <f t="shared" si="16"/>
        <v/>
      </c>
      <c r="Y54" s="39" t="str">
        <f t="shared" si="16"/>
        <v/>
      </c>
      <c r="Z54" s="39" t="str">
        <f t="shared" si="16"/>
        <v/>
      </c>
      <c r="AA54" s="40"/>
      <c r="AB54" s="7"/>
      <c r="AC54" s="7"/>
    </row>
    <row r="55" spans="1:29" ht="12.75" customHeight="1">
      <c r="A55" s="53"/>
      <c r="B55" s="42"/>
      <c r="C55" s="42"/>
      <c r="D55" s="49">
        <v>320</v>
      </c>
      <c r="E55" s="43"/>
      <c r="F55" s="43"/>
      <c r="G55" s="43"/>
      <c r="H55" s="43"/>
      <c r="I55" s="43"/>
      <c r="J55" s="43"/>
      <c r="K55" s="44">
        <f t="shared" si="10"/>
        <v>0</v>
      </c>
      <c r="L55" s="45">
        <f t="shared" si="11"/>
        <v>0</v>
      </c>
      <c r="M55" s="45">
        <f t="shared" si="12"/>
        <v>0</v>
      </c>
      <c r="N55" s="46">
        <f t="shared" si="13"/>
        <v>0</v>
      </c>
      <c r="O55" s="37" t="e">
        <f t="shared" si="14"/>
        <v>#DIV/0!</v>
      </c>
      <c r="P55" s="38" t="e">
        <f t="shared" si="15"/>
        <v>#DIV/0!</v>
      </c>
      <c r="Q55" s="37" t="e">
        <f t="shared" si="16"/>
        <v>#DIV/0!</v>
      </c>
      <c r="R55" s="39" t="str">
        <f t="shared" si="16"/>
        <v/>
      </c>
      <c r="S55" s="39" t="str">
        <f t="shared" si="16"/>
        <v/>
      </c>
      <c r="T55" s="39" t="str">
        <f t="shared" si="16"/>
        <v/>
      </c>
      <c r="U55" s="39" t="str">
        <f t="shared" si="16"/>
        <v/>
      </c>
      <c r="V55" s="39" t="str">
        <f t="shared" si="16"/>
        <v/>
      </c>
      <c r="W55" s="39" t="str">
        <f t="shared" si="16"/>
        <v/>
      </c>
      <c r="X55" s="39" t="str">
        <f t="shared" si="16"/>
        <v/>
      </c>
      <c r="Y55" s="39" t="str">
        <f t="shared" si="16"/>
        <v/>
      </c>
      <c r="Z55" s="39" t="str">
        <f t="shared" si="16"/>
        <v/>
      </c>
      <c r="AA55" s="40"/>
      <c r="AB55" s="7"/>
      <c r="AC55" s="7"/>
    </row>
    <row r="56" spans="1:29" ht="12.75" customHeight="1">
      <c r="A56" s="53"/>
      <c r="B56" s="48" t="s">
        <v>24</v>
      </c>
      <c r="C56" s="42"/>
      <c r="D56" s="49">
        <v>310</v>
      </c>
      <c r="E56" s="49">
        <v>3</v>
      </c>
      <c r="F56" s="49">
        <v>8</v>
      </c>
      <c r="G56" s="49">
        <v>0</v>
      </c>
      <c r="H56" s="49">
        <v>3</v>
      </c>
      <c r="I56" s="49">
        <v>28</v>
      </c>
      <c r="J56" s="49">
        <v>54</v>
      </c>
      <c r="K56" s="44">
        <f t="shared" si="10"/>
        <v>0</v>
      </c>
      <c r="L56" s="45">
        <f t="shared" si="11"/>
        <v>20</v>
      </c>
      <c r="M56" s="45">
        <f t="shared" si="12"/>
        <v>54.000000000001044</v>
      </c>
      <c r="N56" s="46">
        <f t="shared" si="13"/>
        <v>0.34833333333333361</v>
      </c>
      <c r="O56" s="50">
        <f t="shared" si="14"/>
        <v>192.34449760765534</v>
      </c>
      <c r="P56" s="47" t="str">
        <f t="shared" si="15"/>
        <v/>
      </c>
      <c r="Q56" s="39" t="str">
        <f t="shared" ref="Q56:S64" si="17">IF($D56=Q$4,$O56,"")</f>
        <v/>
      </c>
      <c r="R56" s="51">
        <f t="shared" si="17"/>
        <v>192.34449760765534</v>
      </c>
      <c r="S56" s="39" t="str">
        <f t="shared" si="17"/>
        <v/>
      </c>
      <c r="T56" s="51"/>
      <c r="U56" s="51"/>
      <c r="V56" s="39" t="str">
        <f t="shared" ref="V56:V64" si="18">IF($D56=V$4,$O56,"")</f>
        <v/>
      </c>
      <c r="W56" s="51"/>
      <c r="X56" s="39" t="str">
        <f t="shared" ref="X56:X64" si="19">IF($D56=X$4,$O56,"")</f>
        <v/>
      </c>
      <c r="Y56" s="51"/>
      <c r="Z56" s="51"/>
      <c r="AA56" s="40"/>
      <c r="AB56" s="7"/>
      <c r="AC56" s="7"/>
    </row>
    <row r="57" spans="1:29" ht="12.75" customHeight="1">
      <c r="A57" s="53"/>
      <c r="B57" s="48" t="s">
        <v>25</v>
      </c>
      <c r="C57" s="42"/>
      <c r="D57" s="49">
        <v>300</v>
      </c>
      <c r="E57" s="49">
        <v>3</v>
      </c>
      <c r="F57" s="49">
        <v>8</v>
      </c>
      <c r="G57" s="49">
        <v>30</v>
      </c>
      <c r="H57" s="49">
        <v>3</v>
      </c>
      <c r="I57" s="49">
        <v>29</v>
      </c>
      <c r="J57" s="49">
        <v>20</v>
      </c>
      <c r="K57" s="44">
        <f t="shared" si="10"/>
        <v>0</v>
      </c>
      <c r="L57" s="45">
        <f t="shared" si="11"/>
        <v>20</v>
      </c>
      <c r="M57" s="45">
        <f t="shared" si="12"/>
        <v>50.000000000000419</v>
      </c>
      <c r="N57" s="46">
        <f t="shared" si="13"/>
        <v>0.34722222222222232</v>
      </c>
      <c r="O57" s="50">
        <f t="shared" si="14"/>
        <v>192.95999999999995</v>
      </c>
      <c r="P57" s="47" t="str">
        <f t="shared" si="15"/>
        <v/>
      </c>
      <c r="Q57" s="39" t="str">
        <f t="shared" si="17"/>
        <v/>
      </c>
      <c r="R57" s="39" t="str">
        <f t="shared" si="17"/>
        <v/>
      </c>
      <c r="S57" s="51">
        <f t="shared" si="17"/>
        <v>192.95999999999995</v>
      </c>
      <c r="T57" s="51"/>
      <c r="U57" s="51"/>
      <c r="V57" s="39" t="str">
        <f t="shared" si="18"/>
        <v/>
      </c>
      <c r="W57" s="51"/>
      <c r="X57" s="39" t="str">
        <f t="shared" si="19"/>
        <v/>
      </c>
      <c r="Y57" s="51"/>
      <c r="Z57" s="51"/>
      <c r="AA57" s="40"/>
      <c r="AB57" s="7"/>
      <c r="AC57" s="7"/>
    </row>
    <row r="58" spans="1:29" ht="12.75" customHeight="1">
      <c r="A58" s="53"/>
      <c r="B58" s="42"/>
      <c r="C58" s="42"/>
      <c r="D58" s="52" t="s">
        <v>20</v>
      </c>
      <c r="E58" s="43"/>
      <c r="F58" s="43"/>
      <c r="G58" s="43"/>
      <c r="H58" s="43"/>
      <c r="I58" s="43"/>
      <c r="J58" s="43"/>
      <c r="K58" s="44">
        <f t="shared" si="10"/>
        <v>0</v>
      </c>
      <c r="L58" s="45">
        <f t="shared" si="11"/>
        <v>0</v>
      </c>
      <c r="M58" s="45">
        <f t="shared" si="12"/>
        <v>0</v>
      </c>
      <c r="N58" s="46">
        <f t="shared" si="13"/>
        <v>0</v>
      </c>
      <c r="O58" s="37" t="e">
        <f t="shared" si="14"/>
        <v>#DIV/0!</v>
      </c>
      <c r="P58" s="38" t="e">
        <f t="shared" si="15"/>
        <v>#DIV/0!</v>
      </c>
      <c r="Q58" s="39" t="str">
        <f t="shared" si="17"/>
        <v/>
      </c>
      <c r="R58" s="39" t="str">
        <f t="shared" si="17"/>
        <v/>
      </c>
      <c r="S58" s="39" t="str">
        <f t="shared" si="17"/>
        <v/>
      </c>
      <c r="T58" s="37" t="e">
        <f t="shared" ref="T58:U61" si="20">IF($D58=T$4,$O58,"")</f>
        <v>#DIV/0!</v>
      </c>
      <c r="U58" s="39" t="str">
        <f t="shared" si="20"/>
        <v/>
      </c>
      <c r="V58" s="39" t="str">
        <f t="shared" si="18"/>
        <v/>
      </c>
      <c r="W58" s="39" t="str">
        <f>IF($D58=W$4,$O58,"")</f>
        <v/>
      </c>
      <c r="X58" s="39" t="str">
        <f t="shared" si="19"/>
        <v/>
      </c>
      <c r="Y58" s="39" t="str">
        <f t="shared" ref="Y58:Z61" si="21">IF($D58=Y$4,$O58,"")</f>
        <v/>
      </c>
      <c r="Z58" s="39" t="str">
        <f t="shared" si="21"/>
        <v/>
      </c>
      <c r="AA58" s="40"/>
      <c r="AB58" s="7"/>
      <c r="AC58" s="7"/>
    </row>
    <row r="59" spans="1:29" ht="12.75" customHeight="1">
      <c r="A59" s="53"/>
      <c r="B59" s="48" t="s">
        <v>28</v>
      </c>
      <c r="C59" s="42"/>
      <c r="D59" s="49">
        <v>285</v>
      </c>
      <c r="E59" s="49">
        <v>3</v>
      </c>
      <c r="F59" s="49">
        <v>10</v>
      </c>
      <c r="G59" s="49">
        <v>31</v>
      </c>
      <c r="H59" s="49">
        <v>3</v>
      </c>
      <c r="I59" s="49">
        <v>31</v>
      </c>
      <c r="J59" s="49">
        <v>45</v>
      </c>
      <c r="K59" s="44">
        <f t="shared" si="10"/>
        <v>0</v>
      </c>
      <c r="L59" s="45">
        <f t="shared" si="11"/>
        <v>21</v>
      </c>
      <c r="M59" s="45">
        <f t="shared" si="12"/>
        <v>14.000000000000989</v>
      </c>
      <c r="N59" s="46">
        <f t="shared" si="13"/>
        <v>0.35388888888888914</v>
      </c>
      <c r="O59" s="50">
        <f t="shared" si="14"/>
        <v>189.32496075353205</v>
      </c>
      <c r="P59" s="47" t="str">
        <f t="shared" si="15"/>
        <v/>
      </c>
      <c r="Q59" s="39" t="str">
        <f t="shared" si="17"/>
        <v/>
      </c>
      <c r="R59" s="39" t="str">
        <f t="shared" si="17"/>
        <v/>
      </c>
      <c r="S59" s="39" t="str">
        <f t="shared" si="17"/>
        <v/>
      </c>
      <c r="T59" s="39" t="str">
        <f t="shared" si="20"/>
        <v/>
      </c>
      <c r="U59" s="51">
        <f t="shared" si="20"/>
        <v>189.32496075353205</v>
      </c>
      <c r="V59" s="39" t="str">
        <f t="shared" si="18"/>
        <v/>
      </c>
      <c r="W59" s="39" t="str">
        <f>IF($D59=W$4,$O59,"")</f>
        <v/>
      </c>
      <c r="X59" s="39" t="str">
        <f t="shared" si="19"/>
        <v/>
      </c>
      <c r="Y59" s="39" t="str">
        <f t="shared" si="21"/>
        <v/>
      </c>
      <c r="Z59" s="39" t="str">
        <f t="shared" si="21"/>
        <v/>
      </c>
      <c r="AA59" s="40"/>
      <c r="AB59" s="7"/>
      <c r="AC59" s="7"/>
    </row>
    <row r="60" spans="1:29" ht="12.75" customHeight="1">
      <c r="A60" s="53"/>
      <c r="B60" s="42"/>
      <c r="C60" s="42"/>
      <c r="D60" s="52" t="s">
        <v>21</v>
      </c>
      <c r="E60" s="43"/>
      <c r="F60" s="43"/>
      <c r="G60" s="43"/>
      <c r="H60" s="43"/>
      <c r="I60" s="43"/>
      <c r="J60" s="43"/>
      <c r="K60" s="44">
        <f t="shared" si="10"/>
        <v>0</v>
      </c>
      <c r="L60" s="45">
        <f t="shared" si="11"/>
        <v>0</v>
      </c>
      <c r="M60" s="45">
        <f t="shared" si="12"/>
        <v>0</v>
      </c>
      <c r="N60" s="46">
        <f t="shared" si="13"/>
        <v>0</v>
      </c>
      <c r="O60" s="37" t="e">
        <f t="shared" si="14"/>
        <v>#DIV/0!</v>
      </c>
      <c r="P60" s="38" t="e">
        <f t="shared" si="15"/>
        <v>#DIV/0!</v>
      </c>
      <c r="Q60" s="39" t="str">
        <f t="shared" si="17"/>
        <v/>
      </c>
      <c r="R60" s="39" t="str">
        <f t="shared" si="17"/>
        <v/>
      </c>
      <c r="S60" s="39" t="str">
        <f t="shared" si="17"/>
        <v/>
      </c>
      <c r="T60" s="39" t="str">
        <f t="shared" si="20"/>
        <v/>
      </c>
      <c r="U60" s="39" t="str">
        <f t="shared" si="20"/>
        <v/>
      </c>
      <c r="V60" s="37" t="e">
        <f t="shared" si="18"/>
        <v>#DIV/0!</v>
      </c>
      <c r="W60" s="39" t="str">
        <f>IF($D60=W$4,$O60,"")</f>
        <v/>
      </c>
      <c r="X60" s="39" t="str">
        <f t="shared" si="19"/>
        <v/>
      </c>
      <c r="Y60" s="39" t="str">
        <f t="shared" si="21"/>
        <v/>
      </c>
      <c r="Z60" s="39" t="str">
        <f t="shared" si="21"/>
        <v/>
      </c>
      <c r="AA60" s="40"/>
      <c r="AB60" s="7"/>
      <c r="AC60" s="7"/>
    </row>
    <row r="61" spans="1:29" ht="12.75" customHeight="1">
      <c r="A61" s="53"/>
      <c r="B61" s="48" t="s">
        <v>32</v>
      </c>
      <c r="C61" s="42"/>
      <c r="D61" s="49">
        <v>260</v>
      </c>
      <c r="E61" s="49">
        <v>3</v>
      </c>
      <c r="F61" s="49">
        <v>11</v>
      </c>
      <c r="G61" s="49">
        <v>1</v>
      </c>
      <c r="H61" s="49">
        <v>3</v>
      </c>
      <c r="I61" s="49">
        <v>33</v>
      </c>
      <c r="J61" s="49">
        <v>51</v>
      </c>
      <c r="K61" s="44">
        <f t="shared" si="10"/>
        <v>0</v>
      </c>
      <c r="L61" s="45">
        <f t="shared" si="11"/>
        <v>22</v>
      </c>
      <c r="M61" s="45">
        <f t="shared" si="12"/>
        <v>50.000000000000021</v>
      </c>
      <c r="N61" s="46">
        <f t="shared" si="13"/>
        <v>0.38055555555555554</v>
      </c>
      <c r="O61" s="50">
        <f t="shared" si="14"/>
        <v>176.05839416058396</v>
      </c>
      <c r="P61" s="47" t="str">
        <f t="shared" si="15"/>
        <v/>
      </c>
      <c r="Q61" s="39" t="str">
        <f t="shared" si="17"/>
        <v/>
      </c>
      <c r="R61" s="39" t="str">
        <f t="shared" si="17"/>
        <v/>
      </c>
      <c r="S61" s="39" t="str">
        <f t="shared" si="17"/>
        <v/>
      </c>
      <c r="T61" s="39" t="str">
        <f t="shared" si="20"/>
        <v/>
      </c>
      <c r="U61" s="39" t="str">
        <f t="shared" si="20"/>
        <v/>
      </c>
      <c r="V61" s="39" t="str">
        <f t="shared" si="18"/>
        <v/>
      </c>
      <c r="W61" s="51">
        <f>IF($D61=W$4,$O61,"")</f>
        <v>176.05839416058396</v>
      </c>
      <c r="X61" s="39" t="str">
        <f t="shared" si="19"/>
        <v/>
      </c>
      <c r="Y61" s="39" t="str">
        <f t="shared" si="21"/>
        <v/>
      </c>
      <c r="Z61" s="39" t="str">
        <f t="shared" si="21"/>
        <v/>
      </c>
      <c r="AA61" s="40"/>
      <c r="AB61" s="7"/>
      <c r="AC61" s="7"/>
    </row>
    <row r="62" spans="1:29" ht="12.75" customHeight="1">
      <c r="A62" s="53"/>
      <c r="B62" s="42"/>
      <c r="C62" s="42"/>
      <c r="D62" s="52" t="s">
        <v>22</v>
      </c>
      <c r="E62" s="49">
        <v>0</v>
      </c>
      <c r="F62" s="43"/>
      <c r="G62" s="43"/>
      <c r="H62" s="49">
        <v>0</v>
      </c>
      <c r="I62" s="43"/>
      <c r="J62" s="43"/>
      <c r="K62" s="44">
        <f t="shared" si="10"/>
        <v>0</v>
      </c>
      <c r="L62" s="45">
        <f t="shared" si="11"/>
        <v>0</v>
      </c>
      <c r="M62" s="45">
        <f t="shared" si="12"/>
        <v>0</v>
      </c>
      <c r="N62" s="46">
        <f t="shared" si="13"/>
        <v>0</v>
      </c>
      <c r="O62" s="37" t="e">
        <f t="shared" si="14"/>
        <v>#DIV/0!</v>
      </c>
      <c r="P62" s="38" t="e">
        <f t="shared" si="15"/>
        <v>#DIV/0!</v>
      </c>
      <c r="Q62" s="39" t="str">
        <f t="shared" si="17"/>
        <v/>
      </c>
      <c r="R62" s="39" t="str">
        <f t="shared" si="17"/>
        <v/>
      </c>
      <c r="S62" s="39" t="str">
        <f t="shared" si="17"/>
        <v/>
      </c>
      <c r="T62" s="51"/>
      <c r="U62" s="51"/>
      <c r="V62" s="39" t="str">
        <f t="shared" si="18"/>
        <v/>
      </c>
      <c r="W62" s="51"/>
      <c r="X62" s="37" t="e">
        <f t="shared" si="19"/>
        <v>#DIV/0!</v>
      </c>
      <c r="Y62" s="51"/>
      <c r="Z62" s="51"/>
      <c r="AA62" s="40"/>
      <c r="AB62" s="7"/>
      <c r="AC62" s="7"/>
    </row>
    <row r="63" spans="1:29" ht="12.75" customHeight="1">
      <c r="A63" s="53"/>
      <c r="B63" s="48" t="s">
        <v>34</v>
      </c>
      <c r="C63" s="42"/>
      <c r="D63" s="49">
        <v>225</v>
      </c>
      <c r="E63" s="49">
        <v>3</v>
      </c>
      <c r="F63" s="49">
        <v>10</v>
      </c>
      <c r="G63" s="49">
        <v>0</v>
      </c>
      <c r="H63" s="49">
        <v>3</v>
      </c>
      <c r="I63" s="49">
        <v>34</v>
      </c>
      <c r="J63" s="49">
        <v>51</v>
      </c>
      <c r="K63" s="44">
        <f t="shared" si="10"/>
        <v>0</v>
      </c>
      <c r="L63" s="45">
        <f t="shared" si="11"/>
        <v>24</v>
      </c>
      <c r="M63" s="45">
        <f t="shared" si="12"/>
        <v>50.999999999999581</v>
      </c>
      <c r="N63" s="46">
        <f t="shared" si="13"/>
        <v>0.41416666666666657</v>
      </c>
      <c r="O63" s="50">
        <f t="shared" si="14"/>
        <v>161.77062374245477</v>
      </c>
      <c r="P63" s="47" t="str">
        <f t="shared" si="15"/>
        <v/>
      </c>
      <c r="Q63" s="39" t="str">
        <f t="shared" si="17"/>
        <v/>
      </c>
      <c r="R63" s="39" t="str">
        <f t="shared" si="17"/>
        <v/>
      </c>
      <c r="S63" s="39" t="str">
        <f t="shared" si="17"/>
        <v/>
      </c>
      <c r="T63" s="39" t="str">
        <f>IF($D63=T$4,$O63,"")</f>
        <v/>
      </c>
      <c r="U63" s="39" t="str">
        <f>IF($D63=U$4,$O63,"")</f>
        <v/>
      </c>
      <c r="V63" s="39" t="str">
        <f t="shared" si="18"/>
        <v/>
      </c>
      <c r="W63" s="39" t="str">
        <f>IF($D63=W$4,$O63,"")</f>
        <v/>
      </c>
      <c r="X63" s="39" t="str">
        <f t="shared" si="19"/>
        <v/>
      </c>
      <c r="Y63" s="51">
        <f>IF($D63=Y$4,$O63,"")</f>
        <v>161.77062374245477</v>
      </c>
      <c r="Z63" s="39" t="str">
        <f>IF($D63=Z$4,$O63,"")</f>
        <v/>
      </c>
      <c r="AA63" s="40"/>
      <c r="AB63" s="7"/>
      <c r="AC63" s="7"/>
    </row>
    <row r="64" spans="1:29" ht="12.75" customHeight="1">
      <c r="A64" s="53"/>
      <c r="B64" s="114" t="s">
        <v>35</v>
      </c>
      <c r="C64" s="42"/>
      <c r="D64" s="49">
        <v>205</v>
      </c>
      <c r="E64" s="49">
        <v>3</v>
      </c>
      <c r="F64" s="49">
        <v>13</v>
      </c>
      <c r="G64" s="49">
        <v>0</v>
      </c>
      <c r="H64" s="49">
        <v>3</v>
      </c>
      <c r="I64" s="49">
        <v>40</v>
      </c>
      <c r="J64" s="49">
        <v>32</v>
      </c>
      <c r="K64" s="44">
        <f t="shared" si="10"/>
        <v>0</v>
      </c>
      <c r="L64" s="45">
        <f t="shared" si="11"/>
        <v>27</v>
      </c>
      <c r="M64" s="45">
        <f t="shared" si="12"/>
        <v>31.999999999999208</v>
      </c>
      <c r="N64" s="46">
        <f t="shared" si="13"/>
        <v>0.45888888888888868</v>
      </c>
      <c r="O64" s="50">
        <f t="shared" si="14"/>
        <v>146.00484261501217</v>
      </c>
      <c r="P64" s="47" t="str">
        <f t="shared" si="15"/>
        <v/>
      </c>
      <c r="Q64" s="39" t="str">
        <f t="shared" si="17"/>
        <v/>
      </c>
      <c r="R64" s="39" t="str">
        <f t="shared" si="17"/>
        <v/>
      </c>
      <c r="S64" s="39" t="str">
        <f t="shared" si="17"/>
        <v/>
      </c>
      <c r="T64" s="39" t="str">
        <f>IF($D64=T$4,$O64,"")</f>
        <v/>
      </c>
      <c r="U64" s="39" t="str">
        <f>IF($D64=U$4,$O64,"")</f>
        <v/>
      </c>
      <c r="V64" s="39" t="str">
        <f t="shared" si="18"/>
        <v/>
      </c>
      <c r="W64" s="39" t="str">
        <f>IF($D64=W$4,$O64,"")</f>
        <v/>
      </c>
      <c r="X64" s="39" t="str">
        <f t="shared" si="19"/>
        <v/>
      </c>
      <c r="Y64" s="39" t="str">
        <f>IF($D64=Y$4,$O64,"")</f>
        <v/>
      </c>
      <c r="Z64" s="51">
        <f>IF($D64=Z$4,$O64,"")</f>
        <v>146.00484261501217</v>
      </c>
      <c r="AA64" s="40"/>
      <c r="AB64" s="7"/>
      <c r="AC64" s="7"/>
    </row>
    <row r="65" spans="1:29" ht="12.75" customHeight="1">
      <c r="A65" s="54"/>
      <c r="B65" s="54"/>
      <c r="C65" s="54"/>
      <c r="D65" s="54"/>
      <c r="E65" s="54"/>
      <c r="F65" s="54"/>
      <c r="G65" s="54"/>
      <c r="H65" s="54"/>
      <c r="I65" s="54"/>
      <c r="J65" s="54"/>
      <c r="K65" s="54"/>
      <c r="L65" s="54"/>
      <c r="M65" s="54"/>
      <c r="N65" s="54"/>
      <c r="O65" s="54"/>
      <c r="P65" s="55" t="s">
        <v>36</v>
      </c>
      <c r="Q65" s="54"/>
      <c r="R65" s="56">
        <v>0</v>
      </c>
      <c r="S65" s="57">
        <v>0</v>
      </c>
      <c r="T65" s="58" t="e">
        <f>R8-T20</f>
        <v>#DIV/0!</v>
      </c>
      <c r="U65" s="57">
        <v>11.42</v>
      </c>
      <c r="V65" s="58" t="e">
        <f>R8-V32</f>
        <v>#DIV/0!</v>
      </c>
      <c r="W65" s="58" t="e">
        <f>R8-W34</f>
        <v>#DIV/0!</v>
      </c>
      <c r="X65" s="59">
        <v>23.34</v>
      </c>
      <c r="Y65" s="57">
        <v>38.96</v>
      </c>
      <c r="Z65" s="57">
        <v>40.049999999999997</v>
      </c>
      <c r="AA65" s="7"/>
      <c r="AB65" s="7"/>
      <c r="AC65" s="7"/>
    </row>
    <row r="66" spans="1:29" ht="12.75" customHeight="1">
      <c r="A66" s="7"/>
      <c r="B66" s="7"/>
      <c r="C66" s="7"/>
      <c r="D66" s="7"/>
      <c r="E66" s="7"/>
      <c r="F66" s="7"/>
      <c r="G66" s="7"/>
      <c r="H66" s="7"/>
      <c r="I66" s="7"/>
      <c r="J66" s="7"/>
      <c r="K66" s="7"/>
      <c r="L66" s="7"/>
      <c r="M66" s="7"/>
      <c r="N66" s="7"/>
      <c r="O66" s="7"/>
      <c r="P66" s="55" t="s">
        <v>37</v>
      </c>
      <c r="Q66" s="60">
        <f>SUM(Q58:Q65)</f>
        <v>0</v>
      </c>
      <c r="R66" s="60">
        <f>SUM(R56:R65)</f>
        <v>192.34449760765534</v>
      </c>
      <c r="S66" s="60">
        <f>SUM(S57:S65)</f>
        <v>192.95999999999995</v>
      </c>
      <c r="T66" s="61" t="e">
        <f>SUM(T58:T65)</f>
        <v>#DIV/0!</v>
      </c>
      <c r="U66" s="60">
        <f>SUM(U58:U65)</f>
        <v>200.74496075353204</v>
      </c>
      <c r="V66" s="61" t="e">
        <f>SUM(V56:V65)</f>
        <v>#DIV/0!</v>
      </c>
      <c r="W66" s="61" t="e">
        <f>SUM(W58:W65)</f>
        <v>#DIV/0!</v>
      </c>
      <c r="X66" s="61" t="e">
        <f>SUM(X58:X65)</f>
        <v>#DIV/0!</v>
      </c>
      <c r="Y66" s="60">
        <f>SUM(Y58:Y65)</f>
        <v>200.73062374245478</v>
      </c>
      <c r="Z66" s="60">
        <f>SUM(Z58:Z65)</f>
        <v>186.05484261501215</v>
      </c>
      <c r="AA66" s="7"/>
      <c r="AB66" s="7"/>
      <c r="AC66" s="7"/>
    </row>
    <row r="67" spans="1:29" ht="12.75" customHeight="1">
      <c r="A67" s="7"/>
      <c r="B67" s="7"/>
      <c r="C67" s="7"/>
      <c r="D67" s="7"/>
      <c r="E67" s="7"/>
      <c r="F67" s="7"/>
      <c r="G67" s="7"/>
      <c r="H67" s="7"/>
      <c r="I67" s="7"/>
      <c r="J67" s="7"/>
      <c r="K67" s="7"/>
      <c r="L67" s="7"/>
      <c r="M67" s="7"/>
      <c r="N67" s="7"/>
      <c r="O67" s="7"/>
      <c r="P67" s="7"/>
      <c r="Q67" s="7"/>
      <c r="R67" s="7"/>
      <c r="S67" s="62">
        <v>201.44</v>
      </c>
      <c r="T67" s="7"/>
      <c r="U67" s="62">
        <v>199.7</v>
      </c>
      <c r="V67" s="7"/>
      <c r="W67" s="62">
        <v>202</v>
      </c>
      <c r="X67" s="7"/>
      <c r="Y67" s="62">
        <v>202.5</v>
      </c>
      <c r="Z67" s="62">
        <v>194.1</v>
      </c>
      <c r="AA67" s="7"/>
      <c r="AB67" s="7"/>
      <c r="AC67" s="7"/>
    </row>
    <row r="68" spans="1:29" ht="12.75" customHeight="1">
      <c r="A68" s="7"/>
      <c r="B68" s="63"/>
      <c r="C68" s="63"/>
      <c r="D68" s="7"/>
      <c r="E68" s="7"/>
      <c r="F68" s="7"/>
      <c r="G68" s="7"/>
      <c r="H68" s="7"/>
      <c r="I68" s="7"/>
      <c r="J68" s="7"/>
      <c r="K68" s="7"/>
      <c r="L68" s="7"/>
      <c r="M68" s="7"/>
      <c r="N68" s="7"/>
      <c r="O68" s="7"/>
      <c r="P68" s="7"/>
      <c r="Q68" s="7"/>
      <c r="R68" s="7"/>
      <c r="S68" s="7"/>
      <c r="T68" s="7"/>
      <c r="U68" s="7"/>
      <c r="V68" s="7"/>
      <c r="W68" s="7"/>
      <c r="X68" s="7"/>
      <c r="Y68" s="7"/>
      <c r="Z68" s="7"/>
      <c r="AA68" s="7"/>
      <c r="AB68" s="7"/>
      <c r="AC68" s="7"/>
    </row>
    <row r="69" spans="1:29" ht="12.75" customHeight="1">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row>
    <row r="70" spans="1:29" ht="12.75" customHeight="1">
      <c r="A70" s="7"/>
      <c r="B70" s="63"/>
      <c r="C70" s="63"/>
      <c r="D70" s="7"/>
      <c r="E70" s="7"/>
      <c r="F70" s="7"/>
      <c r="G70" s="7"/>
      <c r="H70" s="7"/>
      <c r="I70" s="7"/>
      <c r="J70" s="7"/>
      <c r="K70" s="7"/>
      <c r="L70" s="7"/>
      <c r="M70" s="7"/>
      <c r="N70" s="7"/>
      <c r="O70" s="7"/>
      <c r="P70" s="7"/>
      <c r="Q70" s="7"/>
      <c r="R70" s="7"/>
      <c r="S70" s="7"/>
      <c r="T70" s="7"/>
      <c r="U70" s="7"/>
      <c r="V70" s="7"/>
      <c r="W70" s="7"/>
      <c r="X70" s="7"/>
      <c r="Y70" s="7"/>
      <c r="Z70" s="7"/>
      <c r="AA70" s="7"/>
      <c r="AB70" s="7"/>
      <c r="AC70" s="7"/>
    </row>
    <row r="71" spans="1:29" ht="12.75" customHeight="1">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row>
    <row r="72" spans="1:29" ht="12.75" customHeight="1">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row>
    <row r="73" spans="1:29" ht="12.75" customHeight="1">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row>
    <row r="74" spans="1:29" ht="12.75" customHeight="1">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row>
    <row r="75" spans="1:29" ht="12.75" customHeight="1">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row>
    <row r="76" spans="1:29" ht="12.75" customHeight="1">
      <c r="A76" s="7"/>
      <c r="B76" s="7"/>
      <c r="C76" s="7"/>
      <c r="D76" s="7"/>
      <c r="E76" s="7"/>
      <c r="F76" s="7"/>
      <c r="G76" s="7"/>
      <c r="H76" s="7"/>
      <c r="I76" s="7"/>
      <c r="J76" s="7"/>
      <c r="K76" s="7"/>
      <c r="L76" s="7"/>
      <c r="M76" s="7"/>
      <c r="N76" s="7"/>
      <c r="O76" s="7"/>
      <c r="P76" s="7"/>
      <c r="Q76" s="63"/>
      <c r="R76" s="63"/>
      <c r="S76" s="7"/>
      <c r="T76" s="7"/>
      <c r="U76" s="7"/>
      <c r="V76" s="7"/>
      <c r="W76" s="7"/>
      <c r="X76" s="7"/>
      <c r="Y76" s="7"/>
      <c r="Z76" s="7"/>
      <c r="AA76" s="7"/>
      <c r="AB76" s="7"/>
      <c r="AC76" s="7"/>
    </row>
    <row r="77" spans="1:29" ht="12.75" customHeight="1">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row>
    <row r="78" spans="1:29" ht="12.75" customHeight="1">
      <c r="A78" s="7"/>
      <c r="B78" s="7"/>
      <c r="C78" s="7"/>
      <c r="D78" s="7"/>
      <c r="E78" s="7"/>
      <c r="F78" s="7"/>
      <c r="G78" s="7"/>
      <c r="H78" s="7"/>
      <c r="I78" s="7"/>
      <c r="J78" s="7"/>
      <c r="K78" s="7"/>
      <c r="L78" s="7"/>
      <c r="M78" s="7"/>
      <c r="N78" s="7"/>
      <c r="O78" s="7"/>
      <c r="P78" s="7"/>
      <c r="Q78" s="63"/>
      <c r="R78" s="63"/>
      <c r="S78" s="64"/>
      <c r="T78" s="64"/>
      <c r="U78" s="64"/>
      <c r="V78" s="64"/>
      <c r="W78" s="7"/>
      <c r="X78" s="7"/>
      <c r="Y78" s="7"/>
      <c r="Z78" s="7"/>
      <c r="AA78" s="7"/>
      <c r="AB78" s="7"/>
      <c r="AC78" s="7"/>
    </row>
    <row r="79" spans="1:29" ht="12.75" customHeight="1">
      <c r="A79" s="7"/>
      <c r="B79" s="7"/>
      <c r="C79" s="7"/>
      <c r="D79" s="7"/>
      <c r="E79" s="7"/>
      <c r="F79" s="7"/>
      <c r="G79" s="7"/>
      <c r="H79" s="7"/>
      <c r="I79" s="7"/>
      <c r="J79" s="7"/>
      <c r="K79" s="7"/>
      <c r="L79" s="7"/>
      <c r="M79" s="7"/>
      <c r="N79" s="7"/>
      <c r="O79" s="7"/>
      <c r="P79" s="7"/>
      <c r="Q79" s="63"/>
      <c r="R79" s="63"/>
      <c r="S79" s="64"/>
      <c r="T79" s="64"/>
      <c r="U79" s="64"/>
      <c r="V79" s="64"/>
      <c r="W79" s="7"/>
      <c r="X79" s="7"/>
      <c r="Y79" s="7"/>
      <c r="Z79" s="7"/>
      <c r="AA79" s="7"/>
      <c r="AB79" s="7"/>
      <c r="AC79" s="7"/>
    </row>
    <row r="80" spans="1:29" ht="12.75" customHeight="1">
      <c r="A80" s="7"/>
      <c r="B80" s="7"/>
      <c r="C80" s="7"/>
      <c r="D80" s="7"/>
      <c r="E80" s="7"/>
      <c r="F80" s="7"/>
      <c r="G80" s="7"/>
      <c r="H80" s="7"/>
      <c r="I80" s="7"/>
      <c r="J80" s="7"/>
      <c r="K80" s="7"/>
      <c r="L80" s="7"/>
      <c r="M80" s="7"/>
      <c r="N80" s="7"/>
      <c r="O80" s="7"/>
      <c r="P80" s="7"/>
      <c r="Q80" s="63"/>
      <c r="R80" s="63"/>
      <c r="S80" s="64"/>
      <c r="T80" s="64"/>
      <c r="U80" s="64"/>
      <c r="V80" s="64"/>
      <c r="W80" s="7"/>
      <c r="X80" s="7"/>
      <c r="Y80" s="7"/>
      <c r="Z80" s="7"/>
      <c r="AA80" s="7"/>
      <c r="AB80" s="7"/>
      <c r="AC80" s="7"/>
    </row>
    <row r="81" spans="1:29" ht="12.75" customHeight="1">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row>
    <row r="82" spans="1:29" ht="12.75" customHeight="1">
      <c r="A82" s="7"/>
      <c r="B82" s="7"/>
      <c r="C82" s="7"/>
      <c r="D82" s="7"/>
      <c r="E82" s="7"/>
      <c r="F82" s="7"/>
      <c r="G82" s="7"/>
      <c r="H82" s="7"/>
      <c r="I82" s="7"/>
      <c r="J82" s="7"/>
      <c r="K82" s="7"/>
      <c r="L82" s="7"/>
      <c r="M82" s="7"/>
      <c r="N82" s="7"/>
      <c r="O82" s="7"/>
      <c r="P82" s="7"/>
      <c r="Q82" s="7"/>
      <c r="R82" s="7"/>
      <c r="S82" s="7"/>
      <c r="T82" s="64"/>
      <c r="U82" s="64"/>
      <c r="V82" s="64"/>
      <c r="W82" s="7"/>
      <c r="X82" s="7"/>
      <c r="Y82" s="7"/>
      <c r="Z82" s="7"/>
      <c r="AA82" s="7"/>
      <c r="AB82" s="7"/>
      <c r="AC82" s="7"/>
    </row>
    <row r="83" spans="1:29" ht="12.75" customHeight="1">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row>
    <row r="84" spans="1:29" ht="12.75" customHeight="1">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row>
    <row r="85" spans="1:29" ht="12.75" customHeight="1">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row>
    <row r="86" spans="1:29" ht="12.75" customHeight="1">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row>
    <row r="87" spans="1:29" ht="12.75" customHeight="1">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row>
    <row r="88" spans="1:29" ht="12.75" customHeight="1">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row>
    <row r="89" spans="1:29" ht="12.75" customHeight="1">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row>
    <row r="90" spans="1:29" ht="12.75" customHeight="1">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row>
    <row r="91" spans="1:29" ht="12.75" customHeight="1">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row>
    <row r="92" spans="1:29" ht="12.75" customHeight="1">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row>
    <row r="93" spans="1:29" ht="12.75" customHeight="1">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row>
    <row r="94" spans="1:29" ht="12.75" customHeight="1">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row>
    <row r="95" spans="1:29" ht="12.75" customHeight="1">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row>
    <row r="96" spans="1:29" ht="12.75" customHeight="1">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row>
    <row r="97" spans="1:29" ht="12.75" customHeight="1">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row>
    <row r="98" spans="1:29" ht="12.75" customHeight="1">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row>
    <row r="99" spans="1:29" ht="12.75" customHeight="1">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row>
    <row r="100" spans="1:29" ht="12.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row>
    <row r="101" spans="1:29" ht="12.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row>
    <row r="102" spans="1:29" ht="12.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row>
  </sheetData>
  <phoneticPr fontId="6" type="noConversion"/>
  <pageMargins left="0.75" right="0.75" top="1" bottom="1" header="0.5" footer="0.5"/>
  <pageSetup orientation="portrait"/>
  <headerFooter>
    <oddFooter>&amp;C&amp;"Helvetica,Regular"&amp;12&amp;K000000&amp;P</oddFooter>
  </headerFooter>
  <drawing r:id="rId1"/>
</worksheet>
</file>

<file path=xl/worksheets/sheet3.xml><?xml version="1.0" encoding="utf-8"?>
<worksheet xmlns="http://schemas.openxmlformats.org/spreadsheetml/2006/main" xmlns:r="http://schemas.openxmlformats.org/officeDocument/2006/relationships">
  <dimension ref="A1:L54"/>
  <sheetViews>
    <sheetView showGridLines="0" workbookViewId="0"/>
  </sheetViews>
  <sheetFormatPr defaultColWidth="8.85546875" defaultRowHeight="12.75" customHeight="1"/>
  <cols>
    <col min="1" max="1" width="9.140625" style="5" customWidth="1"/>
    <col min="2" max="2" width="24.42578125" style="5" customWidth="1"/>
    <col min="3" max="3" width="14" style="5" customWidth="1"/>
    <col min="4" max="4" width="7.42578125" style="5" customWidth="1"/>
    <col min="5" max="6" width="6.7109375" style="5" customWidth="1"/>
    <col min="7" max="7" width="7.85546875" style="5" customWidth="1"/>
    <col min="8" max="9" width="6.7109375" style="5" customWidth="1"/>
    <col min="10" max="10" width="10.28515625" style="5" customWidth="1"/>
    <col min="11" max="11" width="9.140625" style="5" customWidth="1"/>
    <col min="12" max="16384" width="8.85546875" style="5"/>
  </cols>
  <sheetData>
    <row r="1" spans="1:12" ht="12.75" customHeight="1">
      <c r="A1" s="65" t="s">
        <v>39</v>
      </c>
      <c r="B1" s="7"/>
      <c r="C1" s="7"/>
      <c r="D1" s="7"/>
      <c r="E1" s="7"/>
      <c r="F1" s="7"/>
      <c r="G1" s="7"/>
      <c r="H1" s="7"/>
      <c r="I1" s="7"/>
      <c r="J1" s="66"/>
      <c r="K1" s="67"/>
      <c r="L1" s="66"/>
    </row>
    <row r="2" spans="1:12" ht="13.5" customHeight="1">
      <c r="A2" s="8"/>
      <c r="B2" s="8"/>
      <c r="C2" s="8"/>
      <c r="D2" s="8"/>
      <c r="E2" s="8"/>
      <c r="F2" s="8"/>
      <c r="G2" s="8"/>
      <c r="H2" s="8"/>
      <c r="I2" s="8"/>
      <c r="J2" s="8"/>
      <c r="K2" s="8"/>
      <c r="L2" s="8"/>
    </row>
    <row r="3" spans="1:12" ht="12.75" customHeight="1">
      <c r="A3" s="68"/>
      <c r="B3" s="69"/>
      <c r="C3" s="69"/>
      <c r="D3" s="70" t="s">
        <v>9</v>
      </c>
      <c r="E3" s="71"/>
      <c r="F3" s="72"/>
      <c r="G3" s="70" t="s">
        <v>10</v>
      </c>
      <c r="H3" s="71"/>
      <c r="I3" s="72"/>
      <c r="J3" s="73"/>
      <c r="K3" s="74"/>
      <c r="L3" s="73"/>
    </row>
    <row r="4" spans="1:12" ht="13.5" customHeight="1">
      <c r="A4" s="75" t="s">
        <v>12</v>
      </c>
      <c r="B4" s="76" t="s">
        <v>13</v>
      </c>
      <c r="C4" s="76" t="s">
        <v>40</v>
      </c>
      <c r="D4" s="77" t="s">
        <v>16</v>
      </c>
      <c r="E4" s="78" t="s">
        <v>17</v>
      </c>
      <c r="F4" s="79" t="s">
        <v>18</v>
      </c>
      <c r="G4" s="77" t="s">
        <v>16</v>
      </c>
      <c r="H4" s="78" t="s">
        <v>17</v>
      </c>
      <c r="I4" s="79" t="s">
        <v>18</v>
      </c>
      <c r="J4" s="75" t="s">
        <v>41</v>
      </c>
      <c r="K4" s="75" t="s">
        <v>42</v>
      </c>
      <c r="L4" s="75" t="s">
        <v>43</v>
      </c>
    </row>
    <row r="5" spans="1:12" ht="12.75" customHeight="1">
      <c r="A5" s="29">
        <v>1</v>
      </c>
      <c r="B5" s="30" t="s">
        <v>24</v>
      </c>
      <c r="C5" s="31"/>
      <c r="D5" s="80">
        <v>0</v>
      </c>
      <c r="E5" s="80">
        <v>0</v>
      </c>
      <c r="F5" s="80">
        <v>29.9</v>
      </c>
      <c r="G5" s="81">
        <v>1</v>
      </c>
      <c r="H5" s="32">
        <v>18</v>
      </c>
      <c r="I5" s="32">
        <v>8.5</v>
      </c>
      <c r="J5" s="82">
        <v>14.3</v>
      </c>
      <c r="K5" s="36">
        <f t="shared" ref="K5:K36" si="0">(G5+H5/60+I5/3600)-(D5+E5/60+F5/3600)</f>
        <v>1.2940555555555555</v>
      </c>
      <c r="L5" s="83">
        <f t="shared" ref="L5:L36" si="1">1000/(J5*K5)</f>
        <v>54.039465021305055</v>
      </c>
    </row>
    <row r="6" spans="1:12" ht="12.75" customHeight="1">
      <c r="A6" s="41">
        <v>2</v>
      </c>
      <c r="B6" s="48" t="s">
        <v>26</v>
      </c>
      <c r="C6" s="42"/>
      <c r="D6" s="84">
        <v>0</v>
      </c>
      <c r="E6" s="42"/>
      <c r="F6" s="84">
        <v>59.39</v>
      </c>
      <c r="G6" s="85">
        <v>1</v>
      </c>
      <c r="H6" s="49">
        <v>21</v>
      </c>
      <c r="I6" s="49">
        <v>35.1</v>
      </c>
      <c r="J6" s="86">
        <v>15.66</v>
      </c>
      <c r="K6" s="46">
        <f t="shared" si="0"/>
        <v>1.3432527777777779</v>
      </c>
      <c r="L6" s="50">
        <f t="shared" si="1"/>
        <v>47.539049585534357</v>
      </c>
    </row>
    <row r="7" spans="1:12" ht="12.75" customHeight="1">
      <c r="A7" s="41">
        <v>3</v>
      </c>
      <c r="B7" s="48" t="s">
        <v>25</v>
      </c>
      <c r="C7" s="42"/>
      <c r="D7" s="84">
        <v>0</v>
      </c>
      <c r="E7" s="84">
        <v>1</v>
      </c>
      <c r="F7" s="84">
        <v>31.67</v>
      </c>
      <c r="G7" s="85">
        <v>1</v>
      </c>
      <c r="H7" s="49">
        <v>9</v>
      </c>
      <c r="I7" s="49">
        <v>28.4</v>
      </c>
      <c r="J7" s="86">
        <v>17.66</v>
      </c>
      <c r="K7" s="46">
        <f t="shared" si="0"/>
        <v>1.1324249999999998</v>
      </c>
      <c r="L7" s="50">
        <f t="shared" si="1"/>
        <v>50.003436486172525</v>
      </c>
    </row>
    <row r="8" spans="1:12" ht="12.75" customHeight="1">
      <c r="A8" s="41">
        <v>4</v>
      </c>
      <c r="B8" s="48" t="s">
        <v>31</v>
      </c>
      <c r="C8" s="42"/>
      <c r="D8" s="84">
        <v>0</v>
      </c>
      <c r="E8" s="84">
        <v>2</v>
      </c>
      <c r="F8" s="84">
        <v>29.58</v>
      </c>
      <c r="G8" s="85">
        <v>1</v>
      </c>
      <c r="H8" s="49">
        <v>27</v>
      </c>
      <c r="I8" s="49">
        <v>17.09</v>
      </c>
      <c r="J8" s="86">
        <v>18.399999999999999</v>
      </c>
      <c r="K8" s="46">
        <f t="shared" si="0"/>
        <v>1.4131972222222222</v>
      </c>
      <c r="L8" s="50">
        <f t="shared" si="1"/>
        <v>38.457354169926646</v>
      </c>
    </row>
    <row r="9" spans="1:12" ht="12.75" customHeight="1">
      <c r="A9" s="41">
        <v>5</v>
      </c>
      <c r="B9" s="48" t="s">
        <v>44</v>
      </c>
      <c r="C9" s="42"/>
      <c r="D9" s="84">
        <v>0</v>
      </c>
      <c r="E9" s="84">
        <v>3</v>
      </c>
      <c r="F9" s="84">
        <v>59.53</v>
      </c>
      <c r="G9" s="85">
        <v>1</v>
      </c>
      <c r="H9" s="49">
        <v>16</v>
      </c>
      <c r="I9" s="49">
        <v>35.39</v>
      </c>
      <c r="J9" s="86">
        <v>15.9</v>
      </c>
      <c r="K9" s="46">
        <f t="shared" si="0"/>
        <v>1.209961111111111</v>
      </c>
      <c r="L9" s="50">
        <f t="shared" si="1"/>
        <v>51.979424118227548</v>
      </c>
    </row>
    <row r="10" spans="1:12" ht="12.75" customHeight="1">
      <c r="A10" s="41">
        <v>6</v>
      </c>
      <c r="B10" s="48" t="s">
        <v>29</v>
      </c>
      <c r="C10" s="42"/>
      <c r="D10" s="84">
        <v>0</v>
      </c>
      <c r="E10" s="84">
        <v>4</v>
      </c>
      <c r="F10" s="84">
        <v>59.65</v>
      </c>
      <c r="G10" s="85">
        <v>1</v>
      </c>
      <c r="H10" s="49">
        <v>25</v>
      </c>
      <c r="I10" s="49">
        <v>38.840000000000003</v>
      </c>
      <c r="J10" s="86">
        <v>14.79</v>
      </c>
      <c r="K10" s="46">
        <f t="shared" si="0"/>
        <v>1.3442194444444446</v>
      </c>
      <c r="L10" s="50">
        <f t="shared" si="1"/>
        <v>50.299266594357839</v>
      </c>
    </row>
    <row r="11" spans="1:12" ht="12.75" customHeight="1">
      <c r="A11" s="41">
        <v>7</v>
      </c>
      <c r="B11" s="48" t="s">
        <v>28</v>
      </c>
      <c r="C11" s="42"/>
      <c r="D11" s="84">
        <v>0</v>
      </c>
      <c r="E11" s="84">
        <v>5</v>
      </c>
      <c r="F11" s="84">
        <v>29.98</v>
      </c>
      <c r="G11" s="85">
        <v>1</v>
      </c>
      <c r="H11" s="49">
        <v>19</v>
      </c>
      <c r="I11" s="49">
        <v>29.91</v>
      </c>
      <c r="J11" s="86">
        <v>17.239999999999998</v>
      </c>
      <c r="K11" s="46">
        <f t="shared" si="0"/>
        <v>1.2333138888888888</v>
      </c>
      <c r="L11" s="50">
        <f t="shared" si="1"/>
        <v>47.031530978287257</v>
      </c>
    </row>
    <row r="12" spans="1:12" ht="12.75" customHeight="1">
      <c r="A12" s="41">
        <v>8</v>
      </c>
      <c r="B12" s="48" t="s">
        <v>45</v>
      </c>
      <c r="C12" s="42"/>
      <c r="D12" s="84">
        <v>0</v>
      </c>
      <c r="E12" s="84">
        <v>5</v>
      </c>
      <c r="F12" s="84">
        <v>59.72</v>
      </c>
      <c r="G12" s="85">
        <v>1</v>
      </c>
      <c r="H12" s="49">
        <v>19</v>
      </c>
      <c r="I12" s="49">
        <v>3.61</v>
      </c>
      <c r="J12" s="86">
        <v>16.43</v>
      </c>
      <c r="K12" s="46">
        <f t="shared" si="0"/>
        <v>1.2177472222222221</v>
      </c>
      <c r="L12" s="50">
        <f t="shared" si="1"/>
        <v>49.981040039551559</v>
      </c>
    </row>
    <row r="13" spans="1:12" ht="12.75" customHeight="1">
      <c r="A13" s="41">
        <v>9</v>
      </c>
      <c r="B13" s="48" t="s">
        <v>30</v>
      </c>
      <c r="C13" s="42"/>
      <c r="D13" s="84">
        <v>0</v>
      </c>
      <c r="E13" s="84">
        <v>6</v>
      </c>
      <c r="F13" s="84">
        <v>59.94</v>
      </c>
      <c r="G13" s="85">
        <v>1</v>
      </c>
      <c r="H13" s="49">
        <v>23</v>
      </c>
      <c r="I13" s="49">
        <v>22.86</v>
      </c>
      <c r="J13" s="86">
        <v>16.18</v>
      </c>
      <c r="K13" s="46">
        <f t="shared" si="0"/>
        <v>1.2730333333333335</v>
      </c>
      <c r="L13" s="50">
        <f t="shared" si="1"/>
        <v>48.549158563785127</v>
      </c>
    </row>
    <row r="14" spans="1:12" ht="12.75" customHeight="1">
      <c r="A14" s="41">
        <v>10</v>
      </c>
      <c r="B14" s="48" t="s">
        <v>35</v>
      </c>
      <c r="C14" s="42"/>
      <c r="D14" s="84">
        <v>0</v>
      </c>
      <c r="E14" s="84">
        <v>8</v>
      </c>
      <c r="F14" s="84">
        <v>30.36</v>
      </c>
      <c r="G14" s="85">
        <v>1</v>
      </c>
      <c r="H14" s="49">
        <v>42</v>
      </c>
      <c r="I14" s="49">
        <v>45.68</v>
      </c>
      <c r="J14" s="86">
        <v>15.59</v>
      </c>
      <c r="K14" s="46">
        <f t="shared" si="0"/>
        <v>1.5709222222222223</v>
      </c>
      <c r="L14" s="50">
        <f t="shared" si="1"/>
        <v>40.831863563939251</v>
      </c>
    </row>
    <row r="15" spans="1:12" ht="12.75" customHeight="1">
      <c r="A15" s="41">
        <v>11</v>
      </c>
      <c r="B15" s="42"/>
      <c r="C15" s="42"/>
      <c r="D15" s="84">
        <v>0</v>
      </c>
      <c r="E15" s="42"/>
      <c r="F15" s="42"/>
      <c r="G15" s="85">
        <v>0</v>
      </c>
      <c r="H15" s="43"/>
      <c r="I15" s="43"/>
      <c r="J15" s="86"/>
      <c r="K15" s="46">
        <f t="shared" si="0"/>
        <v>0</v>
      </c>
      <c r="L15" s="37" t="e">
        <f t="shared" si="1"/>
        <v>#DIV/0!</v>
      </c>
    </row>
    <row r="16" spans="1:12" ht="12.75" customHeight="1">
      <c r="A16" s="41">
        <v>12</v>
      </c>
      <c r="B16" s="42"/>
      <c r="C16" s="42"/>
      <c r="D16" s="84">
        <v>0</v>
      </c>
      <c r="E16" s="42"/>
      <c r="F16" s="84">
        <v>0</v>
      </c>
      <c r="G16" s="85">
        <v>0</v>
      </c>
      <c r="H16" s="43"/>
      <c r="I16" s="43"/>
      <c r="J16" s="86"/>
      <c r="K16" s="46">
        <f t="shared" si="0"/>
        <v>0</v>
      </c>
      <c r="L16" s="37" t="e">
        <f t="shared" si="1"/>
        <v>#DIV/0!</v>
      </c>
    </row>
    <row r="17" spans="1:12" ht="12.75" customHeight="1">
      <c r="A17" s="41">
        <v>13</v>
      </c>
      <c r="B17" s="42"/>
      <c r="C17" s="42"/>
      <c r="D17" s="42"/>
      <c r="E17" s="42"/>
      <c r="F17" s="42"/>
      <c r="G17" s="85"/>
      <c r="H17" s="43"/>
      <c r="I17" s="43"/>
      <c r="J17" s="86"/>
      <c r="K17" s="46">
        <f t="shared" si="0"/>
        <v>0</v>
      </c>
      <c r="L17" s="37" t="e">
        <f t="shared" si="1"/>
        <v>#DIV/0!</v>
      </c>
    </row>
    <row r="18" spans="1:12" ht="12.75" customHeight="1">
      <c r="A18" s="41">
        <v>14</v>
      </c>
      <c r="B18" s="42"/>
      <c r="C18" s="42"/>
      <c r="D18" s="42"/>
      <c r="E18" s="42"/>
      <c r="F18" s="42"/>
      <c r="G18" s="43"/>
      <c r="H18" s="43"/>
      <c r="I18" s="43"/>
      <c r="J18" s="86"/>
      <c r="K18" s="46">
        <f t="shared" si="0"/>
        <v>0</v>
      </c>
      <c r="L18" s="37" t="e">
        <f t="shared" si="1"/>
        <v>#DIV/0!</v>
      </c>
    </row>
    <row r="19" spans="1:12" ht="12.75" customHeight="1">
      <c r="A19" s="41">
        <v>15</v>
      </c>
      <c r="B19" s="42"/>
      <c r="C19" s="42"/>
      <c r="D19" s="42"/>
      <c r="E19" s="42"/>
      <c r="F19" s="42"/>
      <c r="G19" s="43"/>
      <c r="H19" s="43"/>
      <c r="I19" s="43"/>
      <c r="J19" s="86"/>
      <c r="K19" s="46">
        <f t="shared" si="0"/>
        <v>0</v>
      </c>
      <c r="L19" s="37" t="e">
        <f t="shared" si="1"/>
        <v>#DIV/0!</v>
      </c>
    </row>
    <row r="20" spans="1:12" ht="12.75" customHeight="1">
      <c r="A20" s="41">
        <v>16</v>
      </c>
      <c r="B20" s="42"/>
      <c r="C20" s="42"/>
      <c r="D20" s="42"/>
      <c r="E20" s="42"/>
      <c r="F20" s="42"/>
      <c r="G20" s="43"/>
      <c r="H20" s="43"/>
      <c r="I20" s="43"/>
      <c r="J20" s="86"/>
      <c r="K20" s="46">
        <f t="shared" si="0"/>
        <v>0</v>
      </c>
      <c r="L20" s="37" t="e">
        <f t="shared" si="1"/>
        <v>#DIV/0!</v>
      </c>
    </row>
    <row r="21" spans="1:12" ht="12.75" customHeight="1">
      <c r="A21" s="41">
        <v>17</v>
      </c>
      <c r="B21" s="42"/>
      <c r="C21" s="42"/>
      <c r="D21" s="42"/>
      <c r="E21" s="42"/>
      <c r="F21" s="42"/>
      <c r="G21" s="43"/>
      <c r="H21" s="43"/>
      <c r="I21" s="43"/>
      <c r="J21" s="86"/>
      <c r="K21" s="46">
        <f t="shared" si="0"/>
        <v>0</v>
      </c>
      <c r="L21" s="37" t="e">
        <f t="shared" si="1"/>
        <v>#DIV/0!</v>
      </c>
    </row>
    <row r="22" spans="1:12" ht="12.75" customHeight="1">
      <c r="A22" s="41">
        <v>18</v>
      </c>
      <c r="B22" s="42"/>
      <c r="C22" s="42"/>
      <c r="D22" s="42"/>
      <c r="E22" s="42"/>
      <c r="F22" s="42"/>
      <c r="G22" s="43"/>
      <c r="H22" s="43"/>
      <c r="I22" s="43"/>
      <c r="J22" s="86"/>
      <c r="K22" s="46">
        <f t="shared" si="0"/>
        <v>0</v>
      </c>
      <c r="L22" s="37" t="e">
        <f t="shared" si="1"/>
        <v>#DIV/0!</v>
      </c>
    </row>
    <row r="23" spans="1:12" ht="12.75" customHeight="1">
      <c r="A23" s="41">
        <v>19</v>
      </c>
      <c r="B23" s="42"/>
      <c r="C23" s="42"/>
      <c r="D23" s="42"/>
      <c r="E23" s="42"/>
      <c r="F23" s="42"/>
      <c r="G23" s="43"/>
      <c r="H23" s="43"/>
      <c r="I23" s="43"/>
      <c r="J23" s="86"/>
      <c r="K23" s="46">
        <f t="shared" si="0"/>
        <v>0</v>
      </c>
      <c r="L23" s="37" t="e">
        <f t="shared" si="1"/>
        <v>#DIV/0!</v>
      </c>
    </row>
    <row r="24" spans="1:12" ht="12.75" customHeight="1">
      <c r="A24" s="41">
        <v>20</v>
      </c>
      <c r="B24" s="48" t="s">
        <v>23</v>
      </c>
      <c r="C24" s="42"/>
      <c r="D24" s="42"/>
      <c r="E24" s="42"/>
      <c r="F24" s="42"/>
      <c r="G24" s="43"/>
      <c r="H24" s="43"/>
      <c r="I24" s="43"/>
      <c r="J24" s="86"/>
      <c r="K24" s="46">
        <f t="shared" si="0"/>
        <v>0</v>
      </c>
      <c r="L24" s="37" t="e">
        <f t="shared" si="1"/>
        <v>#DIV/0!</v>
      </c>
    </row>
    <row r="25" spans="1:12" ht="12.75" customHeight="1">
      <c r="A25" s="41">
        <v>21</v>
      </c>
      <c r="B25" s="48" t="s">
        <v>23</v>
      </c>
      <c r="C25" s="42"/>
      <c r="D25" s="42"/>
      <c r="E25" s="42"/>
      <c r="F25" s="42"/>
      <c r="G25" s="43"/>
      <c r="H25" s="43"/>
      <c r="I25" s="43"/>
      <c r="J25" s="86"/>
      <c r="K25" s="46">
        <f t="shared" si="0"/>
        <v>0</v>
      </c>
      <c r="L25" s="37" t="e">
        <f t="shared" si="1"/>
        <v>#DIV/0!</v>
      </c>
    </row>
    <row r="26" spans="1:12" ht="12.75" customHeight="1">
      <c r="A26" s="41">
        <v>22</v>
      </c>
      <c r="B26" s="48" t="s">
        <v>23</v>
      </c>
      <c r="C26" s="42"/>
      <c r="D26" s="42"/>
      <c r="E26" s="42"/>
      <c r="F26" s="42"/>
      <c r="G26" s="43"/>
      <c r="H26" s="43"/>
      <c r="I26" s="43"/>
      <c r="J26" s="86"/>
      <c r="K26" s="46">
        <f t="shared" si="0"/>
        <v>0</v>
      </c>
      <c r="L26" s="37" t="e">
        <f t="shared" si="1"/>
        <v>#DIV/0!</v>
      </c>
    </row>
    <row r="27" spans="1:12" ht="12.75" customHeight="1">
      <c r="A27" s="41">
        <v>23</v>
      </c>
      <c r="B27" s="42"/>
      <c r="C27" s="42"/>
      <c r="D27" s="42"/>
      <c r="E27" s="42"/>
      <c r="F27" s="42"/>
      <c r="G27" s="43"/>
      <c r="H27" s="43"/>
      <c r="I27" s="43"/>
      <c r="J27" s="86"/>
      <c r="K27" s="46">
        <f t="shared" si="0"/>
        <v>0</v>
      </c>
      <c r="L27" s="37" t="e">
        <f t="shared" si="1"/>
        <v>#DIV/0!</v>
      </c>
    </row>
    <row r="28" spans="1:12" ht="12.75" customHeight="1">
      <c r="A28" s="41">
        <v>24</v>
      </c>
      <c r="B28" s="48" t="s">
        <v>23</v>
      </c>
      <c r="C28" s="42"/>
      <c r="D28" s="42"/>
      <c r="E28" s="42"/>
      <c r="F28" s="42"/>
      <c r="G28" s="43"/>
      <c r="H28" s="43"/>
      <c r="I28" s="43"/>
      <c r="J28" s="86"/>
      <c r="K28" s="46">
        <f t="shared" si="0"/>
        <v>0</v>
      </c>
      <c r="L28" s="37" t="e">
        <f t="shared" si="1"/>
        <v>#DIV/0!</v>
      </c>
    </row>
    <row r="29" spans="1:12" ht="12.75" customHeight="1">
      <c r="A29" s="41">
        <v>25</v>
      </c>
      <c r="B29" s="48" t="s">
        <v>23</v>
      </c>
      <c r="C29" s="42"/>
      <c r="D29" s="42"/>
      <c r="E29" s="42"/>
      <c r="F29" s="42"/>
      <c r="G29" s="43"/>
      <c r="H29" s="43"/>
      <c r="I29" s="43"/>
      <c r="J29" s="86"/>
      <c r="K29" s="46">
        <f t="shared" si="0"/>
        <v>0</v>
      </c>
      <c r="L29" s="37" t="e">
        <f t="shared" si="1"/>
        <v>#DIV/0!</v>
      </c>
    </row>
    <row r="30" spans="1:12" ht="12.75" customHeight="1">
      <c r="A30" s="41">
        <v>26</v>
      </c>
      <c r="B30" s="42"/>
      <c r="C30" s="42"/>
      <c r="D30" s="42"/>
      <c r="E30" s="42"/>
      <c r="F30" s="42"/>
      <c r="G30" s="43"/>
      <c r="H30" s="43"/>
      <c r="I30" s="43"/>
      <c r="J30" s="86"/>
      <c r="K30" s="46">
        <f t="shared" si="0"/>
        <v>0</v>
      </c>
      <c r="L30" s="37" t="e">
        <f t="shared" si="1"/>
        <v>#DIV/0!</v>
      </c>
    </row>
    <row r="31" spans="1:12" ht="12.75" customHeight="1">
      <c r="A31" s="41">
        <v>27</v>
      </c>
      <c r="B31" s="42"/>
      <c r="C31" s="42"/>
      <c r="D31" s="42"/>
      <c r="E31" s="42"/>
      <c r="F31" s="42"/>
      <c r="G31" s="43"/>
      <c r="H31" s="43"/>
      <c r="I31" s="43"/>
      <c r="J31" s="86"/>
      <c r="K31" s="46">
        <f t="shared" si="0"/>
        <v>0</v>
      </c>
      <c r="L31" s="37" t="e">
        <f t="shared" si="1"/>
        <v>#DIV/0!</v>
      </c>
    </row>
    <row r="32" spans="1:12" ht="12.75" customHeight="1">
      <c r="A32" s="41">
        <v>28</v>
      </c>
      <c r="B32" s="42"/>
      <c r="C32" s="42"/>
      <c r="D32" s="42"/>
      <c r="E32" s="42"/>
      <c r="F32" s="42"/>
      <c r="G32" s="43"/>
      <c r="H32" s="43"/>
      <c r="I32" s="43"/>
      <c r="J32" s="86"/>
      <c r="K32" s="46">
        <f t="shared" si="0"/>
        <v>0</v>
      </c>
      <c r="L32" s="37" t="e">
        <f t="shared" si="1"/>
        <v>#DIV/0!</v>
      </c>
    </row>
    <row r="33" spans="1:12" ht="12.75" customHeight="1">
      <c r="A33" s="41">
        <v>29</v>
      </c>
      <c r="B33" s="42"/>
      <c r="C33" s="42"/>
      <c r="D33" s="42"/>
      <c r="E33" s="42"/>
      <c r="F33" s="42"/>
      <c r="G33" s="43"/>
      <c r="H33" s="43"/>
      <c r="I33" s="43"/>
      <c r="J33" s="86"/>
      <c r="K33" s="46">
        <f t="shared" si="0"/>
        <v>0</v>
      </c>
      <c r="L33" s="37" t="e">
        <f t="shared" si="1"/>
        <v>#DIV/0!</v>
      </c>
    </row>
    <row r="34" spans="1:12" ht="12.75" customHeight="1">
      <c r="A34" s="41">
        <v>30</v>
      </c>
      <c r="B34" s="48" t="s">
        <v>23</v>
      </c>
      <c r="C34" s="42"/>
      <c r="D34" s="42"/>
      <c r="E34" s="42"/>
      <c r="F34" s="42"/>
      <c r="G34" s="43"/>
      <c r="H34" s="43"/>
      <c r="I34" s="43"/>
      <c r="J34" s="86"/>
      <c r="K34" s="46">
        <f t="shared" si="0"/>
        <v>0</v>
      </c>
      <c r="L34" s="37" t="e">
        <f t="shared" si="1"/>
        <v>#DIV/0!</v>
      </c>
    </row>
    <row r="35" spans="1:12" ht="12.75" customHeight="1">
      <c r="A35" s="41">
        <v>31</v>
      </c>
      <c r="B35" s="48" t="s">
        <v>23</v>
      </c>
      <c r="C35" s="42"/>
      <c r="D35" s="42"/>
      <c r="E35" s="42"/>
      <c r="F35" s="42"/>
      <c r="G35" s="43"/>
      <c r="H35" s="43"/>
      <c r="I35" s="43"/>
      <c r="J35" s="86"/>
      <c r="K35" s="46">
        <f t="shared" si="0"/>
        <v>0</v>
      </c>
      <c r="L35" s="37" t="e">
        <f t="shared" si="1"/>
        <v>#DIV/0!</v>
      </c>
    </row>
    <row r="36" spans="1:12" ht="12.75" customHeight="1">
      <c r="A36" s="41">
        <v>32</v>
      </c>
      <c r="B36" s="48" t="s">
        <v>23</v>
      </c>
      <c r="C36" s="42"/>
      <c r="D36" s="42"/>
      <c r="E36" s="42"/>
      <c r="F36" s="42"/>
      <c r="G36" s="43"/>
      <c r="H36" s="43"/>
      <c r="I36" s="43"/>
      <c r="J36" s="86"/>
      <c r="K36" s="46">
        <f t="shared" si="0"/>
        <v>0</v>
      </c>
      <c r="L36" s="37" t="e">
        <f t="shared" si="1"/>
        <v>#DIV/0!</v>
      </c>
    </row>
    <row r="37" spans="1:12" ht="12.75" customHeight="1">
      <c r="A37" s="41">
        <v>33</v>
      </c>
      <c r="B37" s="48" t="s">
        <v>23</v>
      </c>
      <c r="C37" s="42"/>
      <c r="D37" s="42"/>
      <c r="E37" s="42"/>
      <c r="F37" s="42"/>
      <c r="G37" s="43"/>
      <c r="H37" s="43"/>
      <c r="I37" s="43"/>
      <c r="J37" s="86"/>
      <c r="K37" s="46">
        <f t="shared" ref="K37:K54" si="2">(G37+H37/60+I37/3600)-(D37+E37/60+F37/3600)</f>
        <v>0</v>
      </c>
      <c r="L37" s="37" t="e">
        <f t="shared" ref="L37:L54" si="3">1000/(J37*K37)</f>
        <v>#DIV/0!</v>
      </c>
    </row>
    <row r="38" spans="1:12" ht="12.75" customHeight="1">
      <c r="A38" s="41">
        <v>34</v>
      </c>
      <c r="B38" s="42"/>
      <c r="C38" s="42"/>
      <c r="D38" s="42"/>
      <c r="E38" s="42"/>
      <c r="F38" s="42"/>
      <c r="G38" s="43"/>
      <c r="H38" s="43"/>
      <c r="I38" s="43"/>
      <c r="J38" s="86"/>
      <c r="K38" s="46">
        <f t="shared" si="2"/>
        <v>0</v>
      </c>
      <c r="L38" s="37" t="e">
        <f t="shared" si="3"/>
        <v>#DIV/0!</v>
      </c>
    </row>
    <row r="39" spans="1:12" ht="12.75" customHeight="1">
      <c r="A39" s="41">
        <v>35</v>
      </c>
      <c r="B39" s="42"/>
      <c r="C39" s="42"/>
      <c r="D39" s="42"/>
      <c r="E39" s="42"/>
      <c r="F39" s="42"/>
      <c r="G39" s="43"/>
      <c r="H39" s="43"/>
      <c r="I39" s="43"/>
      <c r="J39" s="86"/>
      <c r="K39" s="46">
        <f t="shared" si="2"/>
        <v>0</v>
      </c>
      <c r="L39" s="37" t="e">
        <f t="shared" si="3"/>
        <v>#DIV/0!</v>
      </c>
    </row>
    <row r="40" spans="1:12" ht="12.75" customHeight="1">
      <c r="A40" s="41">
        <v>36</v>
      </c>
      <c r="B40" s="42"/>
      <c r="C40" s="42"/>
      <c r="D40" s="42"/>
      <c r="E40" s="42"/>
      <c r="F40" s="42"/>
      <c r="G40" s="43"/>
      <c r="H40" s="43"/>
      <c r="I40" s="43"/>
      <c r="J40" s="86"/>
      <c r="K40" s="46">
        <f t="shared" si="2"/>
        <v>0</v>
      </c>
      <c r="L40" s="37" t="e">
        <f t="shared" si="3"/>
        <v>#DIV/0!</v>
      </c>
    </row>
    <row r="41" spans="1:12" ht="12.75" customHeight="1">
      <c r="A41" s="41">
        <v>37</v>
      </c>
      <c r="B41" s="42"/>
      <c r="C41" s="42"/>
      <c r="D41" s="42"/>
      <c r="E41" s="42"/>
      <c r="F41" s="42"/>
      <c r="G41" s="43"/>
      <c r="H41" s="43"/>
      <c r="I41" s="43"/>
      <c r="J41" s="86"/>
      <c r="K41" s="46">
        <f t="shared" si="2"/>
        <v>0</v>
      </c>
      <c r="L41" s="37" t="e">
        <f t="shared" si="3"/>
        <v>#DIV/0!</v>
      </c>
    </row>
    <row r="42" spans="1:12" ht="12.75" customHeight="1">
      <c r="A42" s="41">
        <v>38</v>
      </c>
      <c r="B42" s="42"/>
      <c r="C42" s="42"/>
      <c r="D42" s="42"/>
      <c r="E42" s="42"/>
      <c r="F42" s="42"/>
      <c r="G42" s="43"/>
      <c r="H42" s="43"/>
      <c r="I42" s="43"/>
      <c r="J42" s="86"/>
      <c r="K42" s="46">
        <f t="shared" si="2"/>
        <v>0</v>
      </c>
      <c r="L42" s="37" t="e">
        <f t="shared" si="3"/>
        <v>#DIV/0!</v>
      </c>
    </row>
    <row r="43" spans="1:12" ht="12.75" customHeight="1">
      <c r="A43" s="41">
        <v>39</v>
      </c>
      <c r="B43" s="42"/>
      <c r="C43" s="42"/>
      <c r="D43" s="42"/>
      <c r="E43" s="42"/>
      <c r="F43" s="42"/>
      <c r="G43" s="43"/>
      <c r="H43" s="43"/>
      <c r="I43" s="43"/>
      <c r="J43" s="86"/>
      <c r="K43" s="46">
        <f t="shared" si="2"/>
        <v>0</v>
      </c>
      <c r="L43" s="37" t="e">
        <f t="shared" si="3"/>
        <v>#DIV/0!</v>
      </c>
    </row>
    <row r="44" spans="1:12" ht="12.75" customHeight="1">
      <c r="A44" s="41">
        <v>40</v>
      </c>
      <c r="B44" s="42"/>
      <c r="C44" s="42"/>
      <c r="D44" s="42"/>
      <c r="E44" s="42"/>
      <c r="F44" s="42"/>
      <c r="G44" s="43"/>
      <c r="H44" s="43"/>
      <c r="I44" s="43"/>
      <c r="J44" s="86"/>
      <c r="K44" s="46">
        <f t="shared" si="2"/>
        <v>0</v>
      </c>
      <c r="L44" s="37" t="e">
        <f t="shared" si="3"/>
        <v>#DIV/0!</v>
      </c>
    </row>
    <row r="45" spans="1:12" ht="12.75" customHeight="1">
      <c r="A45" s="41">
        <v>41</v>
      </c>
      <c r="B45" s="42"/>
      <c r="C45" s="42"/>
      <c r="D45" s="42"/>
      <c r="E45" s="42"/>
      <c r="F45" s="42"/>
      <c r="G45" s="43"/>
      <c r="H45" s="43"/>
      <c r="I45" s="43"/>
      <c r="J45" s="86"/>
      <c r="K45" s="46">
        <f t="shared" si="2"/>
        <v>0</v>
      </c>
      <c r="L45" s="37" t="e">
        <f t="shared" si="3"/>
        <v>#DIV/0!</v>
      </c>
    </row>
    <row r="46" spans="1:12" ht="12.75" customHeight="1">
      <c r="A46" s="41">
        <v>42</v>
      </c>
      <c r="B46" s="42"/>
      <c r="C46" s="42"/>
      <c r="D46" s="42"/>
      <c r="E46" s="42"/>
      <c r="F46" s="42"/>
      <c r="G46" s="43"/>
      <c r="H46" s="43"/>
      <c r="I46" s="43"/>
      <c r="J46" s="86"/>
      <c r="K46" s="46">
        <f t="shared" si="2"/>
        <v>0</v>
      </c>
      <c r="L46" s="37" t="e">
        <f t="shared" si="3"/>
        <v>#DIV/0!</v>
      </c>
    </row>
    <row r="47" spans="1:12" ht="12.75" customHeight="1">
      <c r="A47" s="41">
        <v>43</v>
      </c>
      <c r="B47" s="42"/>
      <c r="C47" s="42"/>
      <c r="D47" s="42"/>
      <c r="E47" s="42"/>
      <c r="F47" s="42"/>
      <c r="G47" s="43"/>
      <c r="H47" s="43"/>
      <c r="I47" s="43"/>
      <c r="J47" s="86"/>
      <c r="K47" s="46">
        <f t="shared" si="2"/>
        <v>0</v>
      </c>
      <c r="L47" s="37" t="e">
        <f t="shared" si="3"/>
        <v>#DIV/0!</v>
      </c>
    </row>
    <row r="48" spans="1:12" ht="12.75" customHeight="1">
      <c r="A48" s="41">
        <v>44</v>
      </c>
      <c r="B48" s="42"/>
      <c r="C48" s="42"/>
      <c r="D48" s="42"/>
      <c r="E48" s="42"/>
      <c r="F48" s="42"/>
      <c r="G48" s="43"/>
      <c r="H48" s="43"/>
      <c r="I48" s="43"/>
      <c r="J48" s="86"/>
      <c r="K48" s="46">
        <f t="shared" si="2"/>
        <v>0</v>
      </c>
      <c r="L48" s="37" t="e">
        <f t="shared" si="3"/>
        <v>#DIV/0!</v>
      </c>
    </row>
    <row r="49" spans="1:12" ht="12.75" customHeight="1">
      <c r="A49" s="41">
        <v>45</v>
      </c>
      <c r="B49" s="42"/>
      <c r="C49" s="42"/>
      <c r="D49" s="42"/>
      <c r="E49" s="42"/>
      <c r="F49" s="42"/>
      <c r="G49" s="43"/>
      <c r="H49" s="43"/>
      <c r="I49" s="43"/>
      <c r="J49" s="86"/>
      <c r="K49" s="46">
        <f t="shared" si="2"/>
        <v>0</v>
      </c>
      <c r="L49" s="37" t="e">
        <f t="shared" si="3"/>
        <v>#DIV/0!</v>
      </c>
    </row>
    <row r="50" spans="1:12" ht="12.75" customHeight="1">
      <c r="A50" s="41">
        <v>46</v>
      </c>
      <c r="B50" s="42"/>
      <c r="C50" s="42"/>
      <c r="D50" s="42"/>
      <c r="E50" s="42"/>
      <c r="F50" s="42"/>
      <c r="G50" s="43"/>
      <c r="H50" s="43"/>
      <c r="I50" s="43"/>
      <c r="J50" s="86"/>
      <c r="K50" s="46">
        <f t="shared" si="2"/>
        <v>0</v>
      </c>
      <c r="L50" s="37" t="e">
        <f t="shared" si="3"/>
        <v>#DIV/0!</v>
      </c>
    </row>
    <row r="51" spans="1:12" ht="12.75" customHeight="1">
      <c r="A51" s="41">
        <v>47</v>
      </c>
      <c r="B51" s="42"/>
      <c r="C51" s="42"/>
      <c r="D51" s="42"/>
      <c r="E51" s="42"/>
      <c r="F51" s="42"/>
      <c r="G51" s="43"/>
      <c r="H51" s="43"/>
      <c r="I51" s="43"/>
      <c r="J51" s="86"/>
      <c r="K51" s="46">
        <f t="shared" si="2"/>
        <v>0</v>
      </c>
      <c r="L51" s="37" t="e">
        <f t="shared" si="3"/>
        <v>#DIV/0!</v>
      </c>
    </row>
    <row r="52" spans="1:12" ht="12.75" customHeight="1">
      <c r="A52" s="41">
        <v>48</v>
      </c>
      <c r="B52" s="42"/>
      <c r="C52" s="42"/>
      <c r="D52" s="42"/>
      <c r="E52" s="42"/>
      <c r="F52" s="42"/>
      <c r="G52" s="43"/>
      <c r="H52" s="43"/>
      <c r="I52" s="43"/>
      <c r="J52" s="86"/>
      <c r="K52" s="46">
        <f t="shared" si="2"/>
        <v>0</v>
      </c>
      <c r="L52" s="37" t="e">
        <f t="shared" si="3"/>
        <v>#DIV/0!</v>
      </c>
    </row>
    <row r="53" spans="1:12" ht="12.75" customHeight="1">
      <c r="A53" s="41">
        <v>49</v>
      </c>
      <c r="B53" s="42"/>
      <c r="C53" s="42"/>
      <c r="D53" s="42"/>
      <c r="E53" s="42"/>
      <c r="F53" s="42"/>
      <c r="G53" s="43"/>
      <c r="H53" s="43"/>
      <c r="I53" s="43"/>
      <c r="J53" s="86"/>
      <c r="K53" s="46">
        <f t="shared" si="2"/>
        <v>0</v>
      </c>
      <c r="L53" s="37" t="e">
        <f t="shared" si="3"/>
        <v>#DIV/0!</v>
      </c>
    </row>
    <row r="54" spans="1:12" ht="12.75" customHeight="1">
      <c r="A54" s="41">
        <v>50</v>
      </c>
      <c r="B54" s="42"/>
      <c r="C54" s="42"/>
      <c r="D54" s="42"/>
      <c r="E54" s="42"/>
      <c r="F54" s="42"/>
      <c r="G54" s="43"/>
      <c r="H54" s="43"/>
      <c r="I54" s="43"/>
      <c r="J54" s="86"/>
      <c r="K54" s="46">
        <f t="shared" si="2"/>
        <v>0</v>
      </c>
      <c r="L54" s="37" t="e">
        <f t="shared" si="3"/>
        <v>#DIV/0!</v>
      </c>
    </row>
  </sheetData>
  <phoneticPr fontId="6" type="noConversion"/>
  <pageMargins left="0.75" right="0.75" top="1" bottom="1" header="0.5" footer="0.5"/>
  <pageSetup orientation="portrait"/>
  <headerFooter>
    <oddFooter>&amp;C&amp;"Helvetica,Regular"&amp;12&amp;K000000&amp;P</oddFooter>
  </headerFooter>
</worksheet>
</file>

<file path=xl/worksheets/sheet4.xml><?xml version="1.0" encoding="utf-8"?>
<worksheet xmlns="http://schemas.openxmlformats.org/spreadsheetml/2006/main" xmlns:r="http://schemas.openxmlformats.org/officeDocument/2006/relationships">
  <dimension ref="A1:V54"/>
  <sheetViews>
    <sheetView showGridLines="0" workbookViewId="0"/>
  </sheetViews>
  <sheetFormatPr defaultColWidth="8.85546875" defaultRowHeight="12.75" customHeight="1"/>
  <cols>
    <col min="1" max="1" width="6.42578125" style="5" customWidth="1"/>
    <col min="2" max="2" width="25.42578125" style="5" customWidth="1"/>
    <col min="3" max="3" width="13.85546875" style="5" customWidth="1"/>
    <col min="4" max="6" width="6.42578125" style="5" customWidth="1"/>
    <col min="7" max="7" width="7.42578125" style="5" customWidth="1"/>
    <col min="8" max="11" width="6.42578125" style="5" customWidth="1"/>
    <col min="12" max="12" width="7.42578125" style="5" customWidth="1"/>
    <col min="13" max="16" width="6.42578125" style="5" customWidth="1"/>
    <col min="17" max="17" width="7.42578125" style="5" customWidth="1"/>
    <col min="18" max="20" width="6.42578125" style="5" customWidth="1"/>
    <col min="21" max="21" width="7.42578125" style="5" customWidth="1"/>
    <col min="22" max="22" width="9.28515625" style="5" customWidth="1"/>
    <col min="23" max="16384" width="8.85546875" style="5"/>
  </cols>
  <sheetData>
    <row r="1" spans="1:22" ht="12.75" customHeight="1">
      <c r="A1" s="6" t="s">
        <v>47</v>
      </c>
      <c r="B1" s="7"/>
      <c r="C1" s="7"/>
      <c r="D1" s="7"/>
      <c r="E1" s="7"/>
      <c r="F1" s="7"/>
      <c r="G1" s="7"/>
      <c r="H1" s="7"/>
      <c r="I1" s="7"/>
      <c r="J1" s="7"/>
      <c r="K1" s="7"/>
      <c r="L1" s="7"/>
      <c r="M1" s="7"/>
      <c r="N1" s="7"/>
      <c r="O1" s="7"/>
      <c r="P1" s="7"/>
      <c r="Q1" s="7"/>
      <c r="R1" s="7"/>
      <c r="S1" s="7"/>
      <c r="T1" s="7"/>
      <c r="U1" s="7"/>
      <c r="V1" s="87"/>
    </row>
    <row r="2" spans="1:22" ht="13.5" customHeight="1">
      <c r="A2" s="8"/>
      <c r="B2" s="8"/>
      <c r="C2" s="8"/>
      <c r="D2" s="8"/>
      <c r="E2" s="8"/>
      <c r="F2" s="8"/>
      <c r="G2" s="8"/>
      <c r="H2" s="8"/>
      <c r="I2" s="8"/>
      <c r="J2" s="8"/>
      <c r="K2" s="8"/>
      <c r="L2" s="8"/>
      <c r="M2" s="8"/>
      <c r="N2" s="8"/>
      <c r="O2" s="8"/>
      <c r="P2" s="8"/>
      <c r="Q2" s="8"/>
      <c r="R2" s="8"/>
      <c r="S2" s="8"/>
      <c r="T2" s="8"/>
      <c r="U2" s="8"/>
      <c r="V2" s="8"/>
    </row>
    <row r="3" spans="1:22" ht="12.75" customHeight="1">
      <c r="A3" s="68"/>
      <c r="B3" s="88"/>
      <c r="C3" s="88"/>
      <c r="D3" s="70" t="s">
        <v>48</v>
      </c>
      <c r="E3" s="26"/>
      <c r="F3" s="89"/>
      <c r="G3" s="90"/>
      <c r="H3" s="91"/>
      <c r="I3" s="70" t="s">
        <v>49</v>
      </c>
      <c r="J3" s="26"/>
      <c r="K3" s="89"/>
      <c r="L3" s="90"/>
      <c r="M3" s="92"/>
      <c r="N3" s="26"/>
      <c r="O3" s="89"/>
      <c r="P3" s="91"/>
      <c r="Q3" s="93"/>
      <c r="R3" s="92"/>
      <c r="S3" s="26"/>
      <c r="T3" s="89"/>
      <c r="U3" s="94"/>
      <c r="V3" s="95"/>
    </row>
    <row r="4" spans="1:22" ht="12.75" customHeight="1">
      <c r="A4" s="96" t="s">
        <v>50</v>
      </c>
      <c r="B4" s="97"/>
      <c r="C4" s="97"/>
      <c r="D4" s="98"/>
      <c r="E4" s="7"/>
      <c r="F4" s="99"/>
      <c r="G4" s="100"/>
      <c r="H4" s="101"/>
      <c r="I4" s="102" t="s">
        <v>9</v>
      </c>
      <c r="J4" s="7"/>
      <c r="K4" s="103"/>
      <c r="L4" s="100"/>
      <c r="M4" s="104" t="s">
        <v>10</v>
      </c>
      <c r="N4" s="7"/>
      <c r="O4" s="103"/>
      <c r="P4" s="105" t="s">
        <v>41</v>
      </c>
      <c r="Q4" s="106"/>
      <c r="R4" s="104" t="s">
        <v>51</v>
      </c>
      <c r="S4" s="7"/>
      <c r="T4" s="99"/>
      <c r="U4" s="107"/>
      <c r="V4" s="108"/>
    </row>
    <row r="5" spans="1:22" ht="13.5" customHeight="1">
      <c r="A5" s="75" t="s">
        <v>52</v>
      </c>
      <c r="B5" s="76" t="s">
        <v>13</v>
      </c>
      <c r="C5" s="76" t="s">
        <v>40</v>
      </c>
      <c r="D5" s="77" t="s">
        <v>16</v>
      </c>
      <c r="E5" s="78" t="s">
        <v>17</v>
      </c>
      <c r="F5" s="109" t="s">
        <v>18</v>
      </c>
      <c r="G5" s="110" t="s">
        <v>42</v>
      </c>
      <c r="H5" s="111" t="s">
        <v>41</v>
      </c>
      <c r="I5" s="77" t="s">
        <v>16</v>
      </c>
      <c r="J5" s="78" t="s">
        <v>17</v>
      </c>
      <c r="K5" s="109" t="s">
        <v>18</v>
      </c>
      <c r="L5" s="110" t="s">
        <v>42</v>
      </c>
      <c r="M5" s="112" t="s">
        <v>16</v>
      </c>
      <c r="N5" s="78" t="s">
        <v>17</v>
      </c>
      <c r="O5" s="109" t="s">
        <v>18</v>
      </c>
      <c r="P5" s="111" t="s">
        <v>53</v>
      </c>
      <c r="Q5" s="113" t="s">
        <v>42</v>
      </c>
      <c r="R5" s="112" t="s">
        <v>16</v>
      </c>
      <c r="S5" s="78" t="s">
        <v>17</v>
      </c>
      <c r="T5" s="109" t="s">
        <v>18</v>
      </c>
      <c r="U5" s="111" t="s">
        <v>42</v>
      </c>
      <c r="V5" s="75" t="s">
        <v>54</v>
      </c>
    </row>
    <row r="6" spans="1:22" ht="12.75" customHeight="1">
      <c r="A6" s="29">
        <v>1</v>
      </c>
      <c r="B6" s="30" t="s">
        <v>24</v>
      </c>
      <c r="C6" s="31"/>
      <c r="D6" s="33"/>
      <c r="E6" s="32">
        <v>44</v>
      </c>
      <c r="F6" s="32">
        <v>7</v>
      </c>
      <c r="G6" s="36">
        <f t="shared" ref="G6:G37" si="0">D6+E6/60+F6/3600</f>
        <v>0.7352777777777777</v>
      </c>
      <c r="H6" s="32">
        <v>13.7</v>
      </c>
      <c r="I6" s="33"/>
      <c r="J6" s="32">
        <v>1</v>
      </c>
      <c r="K6" s="32">
        <v>0.49</v>
      </c>
      <c r="L6" s="36">
        <f t="shared" ref="L6:L37" si="1">I6+J6/60+K6/3600</f>
        <v>1.6802777777777778E-2</v>
      </c>
      <c r="M6" s="33"/>
      <c r="N6" s="32">
        <v>47</v>
      </c>
      <c r="O6" s="32">
        <v>1.95</v>
      </c>
      <c r="P6" s="32">
        <v>15.24</v>
      </c>
      <c r="Q6" s="36">
        <f t="shared" ref="Q6:Q37" si="2">M6+N6/60+O6/3600</f>
        <v>0.78387499999999999</v>
      </c>
      <c r="R6" s="35">
        <f t="shared" ref="R6:R37" si="3">TRUNC(U6)</f>
        <v>0</v>
      </c>
      <c r="S6" s="35">
        <f t="shared" ref="S6:S37" si="4">TRUNC((U6-R6)*60)</f>
        <v>46</v>
      </c>
      <c r="T6" s="35">
        <f t="shared" ref="T6:T37" si="5">(U6-R6-S6/60)*3600</f>
        <v>1.4599999999995728</v>
      </c>
      <c r="U6" s="36">
        <f t="shared" ref="U6:U37" si="6">Q6-L6</f>
        <v>0.76707222222222216</v>
      </c>
      <c r="V6" s="34">
        <f t="shared" ref="V6:V37" si="7">5*3600*ABS(G6-U6)+250*ABS(H6-P6)</f>
        <v>957.30000000000052</v>
      </c>
    </row>
    <row r="7" spans="1:22" ht="12.75" customHeight="1">
      <c r="A7" s="41">
        <v>2</v>
      </c>
      <c r="B7" s="48" t="s">
        <v>26</v>
      </c>
      <c r="C7" s="42"/>
      <c r="D7" s="43"/>
      <c r="E7" s="49">
        <v>49</v>
      </c>
      <c r="F7" s="43"/>
      <c r="G7" s="46">
        <f t="shared" si="0"/>
        <v>0.81666666666666665</v>
      </c>
      <c r="H7" s="49">
        <v>18.5</v>
      </c>
      <c r="I7" s="43"/>
      <c r="J7" s="49">
        <v>1</v>
      </c>
      <c r="K7" s="49">
        <v>59.65</v>
      </c>
      <c r="L7" s="46">
        <f t="shared" si="1"/>
        <v>3.3236111111111112E-2</v>
      </c>
      <c r="M7" s="43"/>
      <c r="N7" s="49">
        <v>50</v>
      </c>
      <c r="O7" s="49">
        <v>32.520000000000003</v>
      </c>
      <c r="P7" s="49">
        <v>16.22</v>
      </c>
      <c r="Q7" s="46">
        <f t="shared" si="2"/>
        <v>0.84236666666666671</v>
      </c>
      <c r="R7" s="45">
        <f t="shared" si="3"/>
        <v>0</v>
      </c>
      <c r="S7" s="45">
        <f t="shared" si="4"/>
        <v>48</v>
      </c>
      <c r="T7" s="45">
        <f t="shared" si="5"/>
        <v>32.869999999999912</v>
      </c>
      <c r="U7" s="46">
        <f t="shared" si="6"/>
        <v>0.80913055555555558</v>
      </c>
      <c r="V7" s="44">
        <f t="shared" si="7"/>
        <v>705.64999999999964</v>
      </c>
    </row>
    <row r="8" spans="1:22" ht="12.75" customHeight="1">
      <c r="A8" s="41">
        <v>3</v>
      </c>
      <c r="B8" s="48" t="s">
        <v>25</v>
      </c>
      <c r="C8" s="42"/>
      <c r="D8" s="43"/>
      <c r="E8" s="49">
        <v>48</v>
      </c>
      <c r="F8" s="49">
        <v>15</v>
      </c>
      <c r="G8" s="46">
        <f t="shared" si="0"/>
        <v>0.8041666666666667</v>
      </c>
      <c r="H8" s="49">
        <v>13.5</v>
      </c>
      <c r="I8" s="43"/>
      <c r="J8" s="49">
        <v>2</v>
      </c>
      <c r="K8" s="49">
        <v>59.84</v>
      </c>
      <c r="L8" s="46">
        <f t="shared" si="1"/>
        <v>4.9955555555555559E-2</v>
      </c>
      <c r="M8" s="43"/>
      <c r="N8" s="49">
        <v>51</v>
      </c>
      <c r="O8" s="49">
        <v>15.1</v>
      </c>
      <c r="P8" s="49">
        <v>12.68</v>
      </c>
      <c r="Q8" s="46">
        <f t="shared" si="2"/>
        <v>0.85419444444444437</v>
      </c>
      <c r="R8" s="45">
        <f t="shared" si="3"/>
        <v>0</v>
      </c>
      <c r="S8" s="45">
        <f t="shared" si="4"/>
        <v>48</v>
      </c>
      <c r="T8" s="45">
        <f t="shared" si="5"/>
        <v>15.259999999999652</v>
      </c>
      <c r="U8" s="46">
        <f t="shared" si="6"/>
        <v>0.80423888888888884</v>
      </c>
      <c r="V8" s="44">
        <f t="shared" si="7"/>
        <v>206.29999999999859</v>
      </c>
    </row>
    <row r="9" spans="1:22" ht="12.75" customHeight="1">
      <c r="A9" s="41">
        <v>4</v>
      </c>
      <c r="B9" s="48" t="s">
        <v>31</v>
      </c>
      <c r="C9" s="42"/>
      <c r="D9" s="43"/>
      <c r="E9" s="49">
        <v>55</v>
      </c>
      <c r="F9" s="43"/>
      <c r="G9" s="46">
        <f t="shared" si="0"/>
        <v>0.91666666666666663</v>
      </c>
      <c r="H9" s="49">
        <v>17</v>
      </c>
      <c r="I9" s="43"/>
      <c r="J9" s="49">
        <v>4</v>
      </c>
      <c r="K9" s="49">
        <v>0.71</v>
      </c>
      <c r="L9" s="46">
        <f t="shared" si="1"/>
        <v>6.6863888888888889E-2</v>
      </c>
      <c r="M9" s="43"/>
      <c r="N9" s="49">
        <v>59</v>
      </c>
      <c r="O9" s="49">
        <v>16.309999999999999</v>
      </c>
      <c r="P9" s="49">
        <v>14.91</v>
      </c>
      <c r="Q9" s="46">
        <f t="shared" si="2"/>
        <v>0.98786388888888887</v>
      </c>
      <c r="R9" s="45">
        <f t="shared" si="3"/>
        <v>0</v>
      </c>
      <c r="S9" s="45">
        <f t="shared" si="4"/>
        <v>55</v>
      </c>
      <c r="T9" s="45">
        <f t="shared" si="5"/>
        <v>15.60000000000028</v>
      </c>
      <c r="U9" s="46">
        <f t="shared" si="6"/>
        <v>0.92100000000000004</v>
      </c>
      <c r="V9" s="44">
        <f t="shared" si="7"/>
        <v>600.50000000000136</v>
      </c>
    </row>
    <row r="10" spans="1:22" ht="12.75" customHeight="1">
      <c r="A10" s="41">
        <v>5</v>
      </c>
      <c r="B10" s="48" t="s">
        <v>44</v>
      </c>
      <c r="C10" s="42"/>
      <c r="D10" s="43"/>
      <c r="E10" s="49">
        <v>47</v>
      </c>
      <c r="F10" s="49">
        <v>30</v>
      </c>
      <c r="G10" s="46">
        <f t="shared" si="0"/>
        <v>0.79166666666666663</v>
      </c>
      <c r="H10" s="49">
        <v>11.9</v>
      </c>
      <c r="I10" s="43"/>
      <c r="J10" s="49">
        <v>4</v>
      </c>
      <c r="K10" s="49">
        <v>59.13</v>
      </c>
      <c r="L10" s="46">
        <f t="shared" si="1"/>
        <v>8.3091666666666675E-2</v>
      </c>
      <c r="M10" s="43"/>
      <c r="N10" s="49">
        <v>55</v>
      </c>
      <c r="O10" s="49">
        <v>16.97</v>
      </c>
      <c r="P10" s="49">
        <v>13.01</v>
      </c>
      <c r="Q10" s="46">
        <f t="shared" si="2"/>
        <v>0.92138055555555554</v>
      </c>
      <c r="R10" s="45">
        <f t="shared" si="3"/>
        <v>0</v>
      </c>
      <c r="S10" s="45">
        <f t="shared" si="4"/>
        <v>50</v>
      </c>
      <c r="T10" s="45">
        <f t="shared" si="5"/>
        <v>17.839999999999769</v>
      </c>
      <c r="U10" s="46">
        <f t="shared" si="6"/>
        <v>0.83828888888888886</v>
      </c>
      <c r="V10" s="44">
        <f t="shared" si="7"/>
        <v>1116.7</v>
      </c>
    </row>
    <row r="11" spans="1:22" ht="12.75" customHeight="1">
      <c r="A11" s="41">
        <v>6</v>
      </c>
      <c r="B11" s="42"/>
      <c r="C11" s="42"/>
      <c r="D11" s="43"/>
      <c r="E11" s="43"/>
      <c r="F11" s="49">
        <v>0</v>
      </c>
      <c r="G11" s="46">
        <f t="shared" si="0"/>
        <v>0</v>
      </c>
      <c r="H11" s="43"/>
      <c r="I11" s="43"/>
      <c r="J11" s="43"/>
      <c r="K11" s="43"/>
      <c r="L11" s="46">
        <f t="shared" si="1"/>
        <v>0</v>
      </c>
      <c r="M11" s="43"/>
      <c r="N11" s="43"/>
      <c r="O11" s="43"/>
      <c r="P11" s="43"/>
      <c r="Q11" s="46">
        <f t="shared" si="2"/>
        <v>0</v>
      </c>
      <c r="R11" s="45">
        <f t="shared" si="3"/>
        <v>0</v>
      </c>
      <c r="S11" s="45">
        <f t="shared" si="4"/>
        <v>0</v>
      </c>
      <c r="T11" s="45">
        <f t="shared" si="5"/>
        <v>0</v>
      </c>
      <c r="U11" s="46">
        <f t="shared" si="6"/>
        <v>0</v>
      </c>
      <c r="V11" s="44">
        <f t="shared" si="7"/>
        <v>0</v>
      </c>
    </row>
    <row r="12" spans="1:22" ht="12.75" customHeight="1">
      <c r="A12" s="41">
        <v>7</v>
      </c>
      <c r="B12" s="48" t="s">
        <v>55</v>
      </c>
      <c r="C12" s="42"/>
      <c r="D12" s="43"/>
      <c r="E12" s="49">
        <v>50</v>
      </c>
      <c r="F12" s="49">
        <v>0</v>
      </c>
      <c r="G12" s="46">
        <f t="shared" si="0"/>
        <v>0.83333333333333337</v>
      </c>
      <c r="H12" s="49">
        <v>14</v>
      </c>
      <c r="I12" s="43"/>
      <c r="J12" s="49">
        <v>6</v>
      </c>
      <c r="K12" s="49">
        <v>59.91</v>
      </c>
      <c r="L12" s="46">
        <f t="shared" si="1"/>
        <v>0.11664166666666667</v>
      </c>
      <c r="M12" s="43"/>
      <c r="N12" s="49">
        <v>56</v>
      </c>
      <c r="O12" s="49">
        <v>25.03</v>
      </c>
      <c r="P12" s="49">
        <v>13.9</v>
      </c>
      <c r="Q12" s="46">
        <f t="shared" si="2"/>
        <v>0.94028611111111116</v>
      </c>
      <c r="R12" s="45">
        <f t="shared" si="3"/>
        <v>0</v>
      </c>
      <c r="S12" s="45">
        <f t="shared" si="4"/>
        <v>49</v>
      </c>
      <c r="T12" s="45">
        <f t="shared" si="5"/>
        <v>25.120000000000296</v>
      </c>
      <c r="U12" s="46">
        <f t="shared" si="6"/>
        <v>0.82364444444444451</v>
      </c>
      <c r="V12" s="44">
        <f t="shared" si="7"/>
        <v>199.39999999999935</v>
      </c>
    </row>
    <row r="13" spans="1:22" ht="12.75" customHeight="1">
      <c r="A13" s="41">
        <v>8</v>
      </c>
      <c r="B13" s="48" t="s">
        <v>56</v>
      </c>
      <c r="C13" s="42"/>
      <c r="D13" s="43"/>
      <c r="E13" s="49">
        <v>53</v>
      </c>
      <c r="F13" s="49">
        <v>0</v>
      </c>
      <c r="G13" s="46">
        <f t="shared" si="0"/>
        <v>0.8833333333333333</v>
      </c>
      <c r="H13" s="49">
        <v>11.2</v>
      </c>
      <c r="I13" s="43"/>
      <c r="J13" s="49">
        <v>5</v>
      </c>
      <c r="K13" s="49">
        <v>59.47</v>
      </c>
      <c r="L13" s="46">
        <f t="shared" si="1"/>
        <v>9.9852777777777776E-2</v>
      </c>
      <c r="M13" s="49">
        <v>1</v>
      </c>
      <c r="N13" s="49">
        <v>0</v>
      </c>
      <c r="O13" s="49">
        <v>20.329999999999998</v>
      </c>
      <c r="P13" s="49">
        <v>12.59</v>
      </c>
      <c r="Q13" s="46">
        <f t="shared" si="2"/>
        <v>1.0056472222222221</v>
      </c>
      <c r="R13" s="45">
        <f t="shared" si="3"/>
        <v>0</v>
      </c>
      <c r="S13" s="45">
        <f t="shared" si="4"/>
        <v>54</v>
      </c>
      <c r="T13" s="44">
        <f t="shared" si="5"/>
        <v>20.859999999999566</v>
      </c>
      <c r="U13" s="46">
        <f t="shared" si="6"/>
        <v>0.90579444444444435</v>
      </c>
      <c r="V13" s="44">
        <f t="shared" si="7"/>
        <v>751.79999999999882</v>
      </c>
    </row>
    <row r="14" spans="1:22" ht="12.75" customHeight="1">
      <c r="A14" s="41">
        <v>9</v>
      </c>
      <c r="B14" s="48" t="s">
        <v>30</v>
      </c>
      <c r="C14" s="42"/>
      <c r="D14" s="43"/>
      <c r="E14" s="49">
        <v>51</v>
      </c>
      <c r="F14" s="43"/>
      <c r="G14" s="46">
        <f t="shared" si="0"/>
        <v>0.85</v>
      </c>
      <c r="H14" s="49">
        <v>15</v>
      </c>
      <c r="I14" s="43"/>
      <c r="J14" s="49">
        <v>7</v>
      </c>
      <c r="K14" s="49">
        <v>31.18</v>
      </c>
      <c r="L14" s="46">
        <f t="shared" si="1"/>
        <v>0.12532777777777779</v>
      </c>
      <c r="M14" s="43"/>
      <c r="N14" s="49">
        <v>58</v>
      </c>
      <c r="O14" s="49">
        <v>31.75</v>
      </c>
      <c r="P14" s="49">
        <v>14.16</v>
      </c>
      <c r="Q14" s="46">
        <f t="shared" si="2"/>
        <v>0.97548611111111116</v>
      </c>
      <c r="R14" s="45">
        <f t="shared" si="3"/>
        <v>0</v>
      </c>
      <c r="S14" s="45">
        <f t="shared" si="4"/>
        <v>51</v>
      </c>
      <c r="T14" s="45">
        <f t="shared" si="5"/>
        <v>0.57000000000013706</v>
      </c>
      <c r="U14" s="46">
        <f t="shared" si="6"/>
        <v>0.85015833333333335</v>
      </c>
      <c r="V14" s="44">
        <f t="shared" si="7"/>
        <v>212.85000000000065</v>
      </c>
    </row>
    <row r="15" spans="1:22" ht="12.75" customHeight="1">
      <c r="A15" s="41">
        <v>10</v>
      </c>
      <c r="B15" s="48" t="s">
        <v>57</v>
      </c>
      <c r="C15" s="42"/>
      <c r="D15" s="43"/>
      <c r="E15" s="49">
        <v>53</v>
      </c>
      <c r="F15" s="49">
        <v>0</v>
      </c>
      <c r="G15" s="46">
        <f t="shared" si="0"/>
        <v>0.8833333333333333</v>
      </c>
      <c r="H15" s="49">
        <v>14.6</v>
      </c>
      <c r="I15" s="43"/>
      <c r="J15" s="49">
        <v>16</v>
      </c>
      <c r="K15" s="49">
        <v>0.12</v>
      </c>
      <c r="L15" s="46">
        <f t="shared" si="1"/>
        <v>0.26669999999999999</v>
      </c>
      <c r="M15" s="49">
        <v>1</v>
      </c>
      <c r="N15" s="49">
        <v>9</v>
      </c>
      <c r="O15" s="49">
        <v>23.12</v>
      </c>
      <c r="P15" s="49">
        <v>13.01</v>
      </c>
      <c r="Q15" s="46">
        <f t="shared" si="2"/>
        <v>1.1564222222222222</v>
      </c>
      <c r="R15" s="45">
        <f t="shared" si="3"/>
        <v>0</v>
      </c>
      <c r="S15" s="45">
        <f t="shared" si="4"/>
        <v>53</v>
      </c>
      <c r="T15" s="45">
        <f t="shared" si="5"/>
        <v>23.000000000000398</v>
      </c>
      <c r="U15" s="46">
        <f t="shared" si="6"/>
        <v>0.8897222222222223</v>
      </c>
      <c r="V15" s="44">
        <f t="shared" si="7"/>
        <v>512.50000000000193</v>
      </c>
    </row>
    <row r="16" spans="1:22" ht="12.75" customHeight="1">
      <c r="A16" s="41">
        <v>11</v>
      </c>
      <c r="B16" s="42"/>
      <c r="C16" s="42"/>
      <c r="D16" s="43"/>
      <c r="E16" s="43"/>
      <c r="F16" s="43"/>
      <c r="G16" s="46">
        <f t="shared" si="0"/>
        <v>0</v>
      </c>
      <c r="H16" s="43"/>
      <c r="I16" s="43"/>
      <c r="J16" s="43"/>
      <c r="K16" s="43"/>
      <c r="L16" s="46">
        <f t="shared" si="1"/>
        <v>0</v>
      </c>
      <c r="M16" s="43"/>
      <c r="N16" s="43"/>
      <c r="O16" s="43"/>
      <c r="P16" s="43"/>
      <c r="Q16" s="46">
        <f t="shared" si="2"/>
        <v>0</v>
      </c>
      <c r="R16" s="45">
        <f t="shared" si="3"/>
        <v>0</v>
      </c>
      <c r="S16" s="45">
        <f t="shared" si="4"/>
        <v>0</v>
      </c>
      <c r="T16" s="45">
        <f t="shared" si="5"/>
        <v>0</v>
      </c>
      <c r="U16" s="46">
        <f t="shared" si="6"/>
        <v>0</v>
      </c>
      <c r="V16" s="44">
        <f t="shared" si="7"/>
        <v>0</v>
      </c>
    </row>
    <row r="17" spans="1:22" ht="12.75" customHeight="1">
      <c r="A17" s="41">
        <v>12</v>
      </c>
      <c r="B17" s="42"/>
      <c r="C17" s="42"/>
      <c r="D17" s="43"/>
      <c r="E17" s="43"/>
      <c r="F17" s="49">
        <v>0</v>
      </c>
      <c r="G17" s="46">
        <f t="shared" si="0"/>
        <v>0</v>
      </c>
      <c r="H17" s="43"/>
      <c r="I17" s="43"/>
      <c r="J17" s="43"/>
      <c r="K17" s="43"/>
      <c r="L17" s="46">
        <f t="shared" si="1"/>
        <v>0</v>
      </c>
      <c r="M17" s="43"/>
      <c r="N17" s="43"/>
      <c r="O17" s="43"/>
      <c r="P17" s="43"/>
      <c r="Q17" s="46">
        <f t="shared" si="2"/>
        <v>0</v>
      </c>
      <c r="R17" s="45">
        <f t="shared" si="3"/>
        <v>0</v>
      </c>
      <c r="S17" s="45">
        <f t="shared" si="4"/>
        <v>0</v>
      </c>
      <c r="T17" s="45">
        <f t="shared" si="5"/>
        <v>0</v>
      </c>
      <c r="U17" s="46">
        <f t="shared" si="6"/>
        <v>0</v>
      </c>
      <c r="V17" s="44">
        <f t="shared" si="7"/>
        <v>0</v>
      </c>
    </row>
    <row r="18" spans="1:22" ht="12.75" customHeight="1">
      <c r="A18" s="41">
        <v>13</v>
      </c>
      <c r="B18" s="42"/>
      <c r="C18" s="42"/>
      <c r="D18" s="43"/>
      <c r="E18" s="43"/>
      <c r="F18" s="43"/>
      <c r="G18" s="46">
        <f t="shared" si="0"/>
        <v>0</v>
      </c>
      <c r="H18" s="43"/>
      <c r="I18" s="43"/>
      <c r="J18" s="43"/>
      <c r="K18" s="43"/>
      <c r="L18" s="46">
        <f t="shared" si="1"/>
        <v>0</v>
      </c>
      <c r="M18" s="43"/>
      <c r="N18" s="43"/>
      <c r="O18" s="43"/>
      <c r="P18" s="43"/>
      <c r="Q18" s="46">
        <f t="shared" si="2"/>
        <v>0</v>
      </c>
      <c r="R18" s="45">
        <f t="shared" si="3"/>
        <v>0</v>
      </c>
      <c r="S18" s="45">
        <f t="shared" si="4"/>
        <v>0</v>
      </c>
      <c r="T18" s="45">
        <f t="shared" si="5"/>
        <v>0</v>
      </c>
      <c r="U18" s="46">
        <f t="shared" si="6"/>
        <v>0</v>
      </c>
      <c r="V18" s="44">
        <f t="shared" si="7"/>
        <v>0</v>
      </c>
    </row>
    <row r="19" spans="1:22" ht="12.75" customHeight="1">
      <c r="A19" s="41">
        <v>14</v>
      </c>
      <c r="B19" s="42"/>
      <c r="C19" s="42"/>
      <c r="D19" s="43"/>
      <c r="E19" s="43"/>
      <c r="F19" s="43"/>
      <c r="G19" s="46">
        <f t="shared" si="0"/>
        <v>0</v>
      </c>
      <c r="H19" s="43"/>
      <c r="I19" s="43"/>
      <c r="J19" s="43"/>
      <c r="K19" s="43"/>
      <c r="L19" s="46">
        <f t="shared" si="1"/>
        <v>0</v>
      </c>
      <c r="M19" s="43"/>
      <c r="N19" s="43"/>
      <c r="O19" s="43"/>
      <c r="P19" s="43"/>
      <c r="Q19" s="46">
        <f t="shared" si="2"/>
        <v>0</v>
      </c>
      <c r="R19" s="45">
        <f t="shared" si="3"/>
        <v>0</v>
      </c>
      <c r="S19" s="45">
        <f t="shared" si="4"/>
        <v>0</v>
      </c>
      <c r="T19" s="45">
        <f t="shared" si="5"/>
        <v>0</v>
      </c>
      <c r="U19" s="46">
        <f t="shared" si="6"/>
        <v>0</v>
      </c>
      <c r="V19" s="44">
        <f t="shared" si="7"/>
        <v>0</v>
      </c>
    </row>
    <row r="20" spans="1:22" ht="12.75" customHeight="1">
      <c r="A20" s="41">
        <v>15</v>
      </c>
      <c r="B20" s="42"/>
      <c r="C20" s="42"/>
      <c r="D20" s="43"/>
      <c r="E20" s="43"/>
      <c r="F20" s="43"/>
      <c r="G20" s="46">
        <f t="shared" si="0"/>
        <v>0</v>
      </c>
      <c r="H20" s="43"/>
      <c r="I20" s="43"/>
      <c r="J20" s="43"/>
      <c r="K20" s="43"/>
      <c r="L20" s="46">
        <f t="shared" si="1"/>
        <v>0</v>
      </c>
      <c r="M20" s="43"/>
      <c r="N20" s="43"/>
      <c r="O20" s="43"/>
      <c r="P20" s="43"/>
      <c r="Q20" s="46">
        <f t="shared" si="2"/>
        <v>0</v>
      </c>
      <c r="R20" s="45">
        <f t="shared" si="3"/>
        <v>0</v>
      </c>
      <c r="S20" s="45">
        <f t="shared" si="4"/>
        <v>0</v>
      </c>
      <c r="T20" s="45">
        <f t="shared" si="5"/>
        <v>0</v>
      </c>
      <c r="U20" s="46">
        <f t="shared" si="6"/>
        <v>0</v>
      </c>
      <c r="V20" s="44">
        <f t="shared" si="7"/>
        <v>0</v>
      </c>
    </row>
    <row r="21" spans="1:22" ht="12.75" customHeight="1">
      <c r="A21" s="41">
        <v>16</v>
      </c>
      <c r="B21" s="42"/>
      <c r="C21" s="42"/>
      <c r="D21" s="43"/>
      <c r="E21" s="43"/>
      <c r="F21" s="43"/>
      <c r="G21" s="46">
        <f t="shared" si="0"/>
        <v>0</v>
      </c>
      <c r="H21" s="43"/>
      <c r="I21" s="43"/>
      <c r="J21" s="43"/>
      <c r="K21" s="43"/>
      <c r="L21" s="46">
        <f t="shared" si="1"/>
        <v>0</v>
      </c>
      <c r="M21" s="43"/>
      <c r="N21" s="43"/>
      <c r="O21" s="43"/>
      <c r="P21" s="43"/>
      <c r="Q21" s="46">
        <f t="shared" si="2"/>
        <v>0</v>
      </c>
      <c r="R21" s="45">
        <f t="shared" si="3"/>
        <v>0</v>
      </c>
      <c r="S21" s="45">
        <f t="shared" si="4"/>
        <v>0</v>
      </c>
      <c r="T21" s="45">
        <f t="shared" si="5"/>
        <v>0</v>
      </c>
      <c r="U21" s="46">
        <f t="shared" si="6"/>
        <v>0</v>
      </c>
      <c r="V21" s="44">
        <f t="shared" si="7"/>
        <v>0</v>
      </c>
    </row>
    <row r="22" spans="1:22" ht="12.75" customHeight="1">
      <c r="A22" s="41">
        <v>17</v>
      </c>
      <c r="B22" s="42"/>
      <c r="C22" s="42"/>
      <c r="D22" s="43"/>
      <c r="E22" s="43"/>
      <c r="F22" s="43"/>
      <c r="G22" s="46">
        <f t="shared" si="0"/>
        <v>0</v>
      </c>
      <c r="H22" s="43"/>
      <c r="I22" s="43"/>
      <c r="J22" s="43"/>
      <c r="K22" s="43"/>
      <c r="L22" s="46">
        <f t="shared" si="1"/>
        <v>0</v>
      </c>
      <c r="M22" s="43"/>
      <c r="N22" s="43"/>
      <c r="O22" s="43"/>
      <c r="P22" s="43"/>
      <c r="Q22" s="46">
        <f t="shared" si="2"/>
        <v>0</v>
      </c>
      <c r="R22" s="45">
        <f t="shared" si="3"/>
        <v>0</v>
      </c>
      <c r="S22" s="45">
        <f t="shared" si="4"/>
        <v>0</v>
      </c>
      <c r="T22" s="45">
        <f t="shared" si="5"/>
        <v>0</v>
      </c>
      <c r="U22" s="46">
        <f t="shared" si="6"/>
        <v>0</v>
      </c>
      <c r="V22" s="44">
        <f t="shared" si="7"/>
        <v>0</v>
      </c>
    </row>
    <row r="23" spans="1:22" ht="12.75" customHeight="1">
      <c r="A23" s="41">
        <v>18</v>
      </c>
      <c r="B23" s="42"/>
      <c r="C23" s="42"/>
      <c r="D23" s="43"/>
      <c r="E23" s="43"/>
      <c r="F23" s="43"/>
      <c r="G23" s="46">
        <f t="shared" si="0"/>
        <v>0</v>
      </c>
      <c r="H23" s="43"/>
      <c r="I23" s="43"/>
      <c r="J23" s="43"/>
      <c r="K23" s="43"/>
      <c r="L23" s="46">
        <f t="shared" si="1"/>
        <v>0</v>
      </c>
      <c r="M23" s="43"/>
      <c r="N23" s="43"/>
      <c r="O23" s="43"/>
      <c r="P23" s="43"/>
      <c r="Q23" s="46">
        <f t="shared" si="2"/>
        <v>0</v>
      </c>
      <c r="R23" s="45">
        <f t="shared" si="3"/>
        <v>0</v>
      </c>
      <c r="S23" s="45">
        <f t="shared" si="4"/>
        <v>0</v>
      </c>
      <c r="T23" s="45">
        <f t="shared" si="5"/>
        <v>0</v>
      </c>
      <c r="U23" s="46">
        <f t="shared" si="6"/>
        <v>0</v>
      </c>
      <c r="V23" s="44">
        <f t="shared" si="7"/>
        <v>0</v>
      </c>
    </row>
    <row r="24" spans="1:22" ht="12.75" customHeight="1">
      <c r="A24" s="41">
        <v>19</v>
      </c>
      <c r="B24" s="42"/>
      <c r="C24" s="42"/>
      <c r="D24" s="43"/>
      <c r="E24" s="43"/>
      <c r="F24" s="43"/>
      <c r="G24" s="46">
        <f t="shared" si="0"/>
        <v>0</v>
      </c>
      <c r="H24" s="43"/>
      <c r="I24" s="43"/>
      <c r="J24" s="43"/>
      <c r="K24" s="43"/>
      <c r="L24" s="46">
        <f t="shared" si="1"/>
        <v>0</v>
      </c>
      <c r="M24" s="43"/>
      <c r="N24" s="43"/>
      <c r="O24" s="43"/>
      <c r="P24" s="43"/>
      <c r="Q24" s="46">
        <f t="shared" si="2"/>
        <v>0</v>
      </c>
      <c r="R24" s="45">
        <f t="shared" si="3"/>
        <v>0</v>
      </c>
      <c r="S24" s="45">
        <f t="shared" si="4"/>
        <v>0</v>
      </c>
      <c r="T24" s="45">
        <f t="shared" si="5"/>
        <v>0</v>
      </c>
      <c r="U24" s="46">
        <f t="shared" si="6"/>
        <v>0</v>
      </c>
      <c r="V24" s="44">
        <f t="shared" si="7"/>
        <v>0</v>
      </c>
    </row>
    <row r="25" spans="1:22" ht="12.75" customHeight="1">
      <c r="A25" s="41">
        <v>20</v>
      </c>
      <c r="B25" s="42"/>
      <c r="C25" s="42"/>
      <c r="D25" s="43"/>
      <c r="E25" s="43"/>
      <c r="F25" s="43"/>
      <c r="G25" s="46">
        <f t="shared" si="0"/>
        <v>0</v>
      </c>
      <c r="H25" s="43"/>
      <c r="I25" s="43"/>
      <c r="J25" s="43"/>
      <c r="K25" s="43"/>
      <c r="L25" s="46">
        <f t="shared" si="1"/>
        <v>0</v>
      </c>
      <c r="M25" s="43"/>
      <c r="N25" s="43"/>
      <c r="O25" s="43"/>
      <c r="P25" s="43"/>
      <c r="Q25" s="46">
        <f t="shared" si="2"/>
        <v>0</v>
      </c>
      <c r="R25" s="45">
        <f t="shared" si="3"/>
        <v>0</v>
      </c>
      <c r="S25" s="45">
        <f t="shared" si="4"/>
        <v>0</v>
      </c>
      <c r="T25" s="45">
        <f t="shared" si="5"/>
        <v>0</v>
      </c>
      <c r="U25" s="46">
        <f t="shared" si="6"/>
        <v>0</v>
      </c>
      <c r="V25" s="44">
        <f t="shared" si="7"/>
        <v>0</v>
      </c>
    </row>
    <row r="26" spans="1:22" ht="12.75" customHeight="1">
      <c r="A26" s="41">
        <v>21</v>
      </c>
      <c r="B26" s="48" t="s">
        <v>23</v>
      </c>
      <c r="C26" s="42"/>
      <c r="D26" s="43"/>
      <c r="E26" s="43"/>
      <c r="F26" s="43"/>
      <c r="G26" s="46">
        <f t="shared" si="0"/>
        <v>0</v>
      </c>
      <c r="H26" s="43"/>
      <c r="I26" s="43"/>
      <c r="J26" s="43"/>
      <c r="K26" s="43"/>
      <c r="L26" s="46">
        <f t="shared" si="1"/>
        <v>0</v>
      </c>
      <c r="M26" s="43"/>
      <c r="N26" s="43"/>
      <c r="O26" s="43"/>
      <c r="P26" s="43"/>
      <c r="Q26" s="46">
        <f t="shared" si="2"/>
        <v>0</v>
      </c>
      <c r="R26" s="45">
        <f t="shared" si="3"/>
        <v>0</v>
      </c>
      <c r="S26" s="45">
        <f t="shared" si="4"/>
        <v>0</v>
      </c>
      <c r="T26" s="45">
        <f t="shared" si="5"/>
        <v>0</v>
      </c>
      <c r="U26" s="46">
        <f t="shared" si="6"/>
        <v>0</v>
      </c>
      <c r="V26" s="44">
        <f t="shared" si="7"/>
        <v>0</v>
      </c>
    </row>
    <row r="27" spans="1:22" ht="12.75" customHeight="1">
      <c r="A27" s="41">
        <v>22</v>
      </c>
      <c r="B27" s="48" t="s">
        <v>23</v>
      </c>
      <c r="C27" s="42"/>
      <c r="D27" s="43"/>
      <c r="E27" s="43"/>
      <c r="F27" s="43"/>
      <c r="G27" s="46">
        <f t="shared" si="0"/>
        <v>0</v>
      </c>
      <c r="H27" s="43"/>
      <c r="I27" s="43"/>
      <c r="J27" s="43"/>
      <c r="K27" s="43"/>
      <c r="L27" s="46">
        <f t="shared" si="1"/>
        <v>0</v>
      </c>
      <c r="M27" s="43"/>
      <c r="N27" s="43"/>
      <c r="O27" s="43"/>
      <c r="P27" s="43"/>
      <c r="Q27" s="46">
        <f t="shared" si="2"/>
        <v>0</v>
      </c>
      <c r="R27" s="45">
        <f t="shared" si="3"/>
        <v>0</v>
      </c>
      <c r="S27" s="45">
        <f t="shared" si="4"/>
        <v>0</v>
      </c>
      <c r="T27" s="45">
        <f t="shared" si="5"/>
        <v>0</v>
      </c>
      <c r="U27" s="46">
        <f t="shared" si="6"/>
        <v>0</v>
      </c>
      <c r="V27" s="44">
        <f t="shared" si="7"/>
        <v>0</v>
      </c>
    </row>
    <row r="28" spans="1:22" ht="12.75" customHeight="1">
      <c r="A28" s="41">
        <v>23</v>
      </c>
      <c r="B28" s="42"/>
      <c r="C28" s="42"/>
      <c r="D28" s="43"/>
      <c r="E28" s="43"/>
      <c r="F28" s="43"/>
      <c r="G28" s="46">
        <f t="shared" si="0"/>
        <v>0</v>
      </c>
      <c r="H28" s="43"/>
      <c r="I28" s="43"/>
      <c r="J28" s="43"/>
      <c r="K28" s="43"/>
      <c r="L28" s="46">
        <f t="shared" si="1"/>
        <v>0</v>
      </c>
      <c r="M28" s="43"/>
      <c r="N28" s="43"/>
      <c r="O28" s="43"/>
      <c r="P28" s="43"/>
      <c r="Q28" s="46">
        <f t="shared" si="2"/>
        <v>0</v>
      </c>
      <c r="R28" s="45">
        <f t="shared" si="3"/>
        <v>0</v>
      </c>
      <c r="S28" s="45">
        <f t="shared" si="4"/>
        <v>0</v>
      </c>
      <c r="T28" s="45">
        <f t="shared" si="5"/>
        <v>0</v>
      </c>
      <c r="U28" s="46">
        <f t="shared" si="6"/>
        <v>0</v>
      </c>
      <c r="V28" s="44">
        <f t="shared" si="7"/>
        <v>0</v>
      </c>
    </row>
    <row r="29" spans="1:22" ht="12.75" customHeight="1">
      <c r="A29" s="41">
        <v>24</v>
      </c>
      <c r="B29" s="48" t="s">
        <v>23</v>
      </c>
      <c r="C29" s="42"/>
      <c r="D29" s="43"/>
      <c r="E29" s="43"/>
      <c r="F29" s="43"/>
      <c r="G29" s="46">
        <f t="shared" si="0"/>
        <v>0</v>
      </c>
      <c r="H29" s="43"/>
      <c r="I29" s="43"/>
      <c r="J29" s="43"/>
      <c r="K29" s="43"/>
      <c r="L29" s="46">
        <f t="shared" si="1"/>
        <v>0</v>
      </c>
      <c r="M29" s="43"/>
      <c r="N29" s="43"/>
      <c r="O29" s="43"/>
      <c r="P29" s="43"/>
      <c r="Q29" s="46">
        <f t="shared" si="2"/>
        <v>0</v>
      </c>
      <c r="R29" s="45">
        <f t="shared" si="3"/>
        <v>0</v>
      </c>
      <c r="S29" s="45">
        <f t="shared" si="4"/>
        <v>0</v>
      </c>
      <c r="T29" s="45">
        <f t="shared" si="5"/>
        <v>0</v>
      </c>
      <c r="U29" s="46">
        <f t="shared" si="6"/>
        <v>0</v>
      </c>
      <c r="V29" s="44">
        <f t="shared" si="7"/>
        <v>0</v>
      </c>
    </row>
    <row r="30" spans="1:22" ht="12.75" customHeight="1">
      <c r="A30" s="41">
        <v>25</v>
      </c>
      <c r="B30" s="42"/>
      <c r="C30" s="42"/>
      <c r="D30" s="43"/>
      <c r="E30" s="43"/>
      <c r="F30" s="43"/>
      <c r="G30" s="46">
        <f t="shared" si="0"/>
        <v>0</v>
      </c>
      <c r="H30" s="43"/>
      <c r="I30" s="43"/>
      <c r="J30" s="43"/>
      <c r="K30" s="43"/>
      <c r="L30" s="46">
        <f t="shared" si="1"/>
        <v>0</v>
      </c>
      <c r="M30" s="43"/>
      <c r="N30" s="43"/>
      <c r="O30" s="43"/>
      <c r="P30" s="43"/>
      <c r="Q30" s="46">
        <f t="shared" si="2"/>
        <v>0</v>
      </c>
      <c r="R30" s="45">
        <f t="shared" si="3"/>
        <v>0</v>
      </c>
      <c r="S30" s="45">
        <f t="shared" si="4"/>
        <v>0</v>
      </c>
      <c r="T30" s="45">
        <f t="shared" si="5"/>
        <v>0</v>
      </c>
      <c r="U30" s="46">
        <f t="shared" si="6"/>
        <v>0</v>
      </c>
      <c r="V30" s="44">
        <f t="shared" si="7"/>
        <v>0</v>
      </c>
    </row>
    <row r="31" spans="1:22" ht="12.75" customHeight="1">
      <c r="A31" s="41">
        <v>26</v>
      </c>
      <c r="B31" s="42"/>
      <c r="C31" s="42"/>
      <c r="D31" s="43"/>
      <c r="E31" s="43"/>
      <c r="F31" s="43"/>
      <c r="G31" s="46">
        <f t="shared" si="0"/>
        <v>0</v>
      </c>
      <c r="H31" s="43"/>
      <c r="I31" s="43"/>
      <c r="J31" s="43"/>
      <c r="K31" s="43"/>
      <c r="L31" s="46">
        <f t="shared" si="1"/>
        <v>0</v>
      </c>
      <c r="M31" s="43"/>
      <c r="N31" s="43"/>
      <c r="O31" s="43"/>
      <c r="P31" s="43"/>
      <c r="Q31" s="46">
        <f t="shared" si="2"/>
        <v>0</v>
      </c>
      <c r="R31" s="45">
        <f t="shared" si="3"/>
        <v>0</v>
      </c>
      <c r="S31" s="45">
        <f t="shared" si="4"/>
        <v>0</v>
      </c>
      <c r="T31" s="45">
        <f t="shared" si="5"/>
        <v>0</v>
      </c>
      <c r="U31" s="46">
        <f t="shared" si="6"/>
        <v>0</v>
      </c>
      <c r="V31" s="44">
        <f t="shared" si="7"/>
        <v>0</v>
      </c>
    </row>
    <row r="32" spans="1:22" ht="12.75" customHeight="1">
      <c r="A32" s="41">
        <v>27</v>
      </c>
      <c r="B32" s="42"/>
      <c r="C32" s="42"/>
      <c r="D32" s="43"/>
      <c r="E32" s="43"/>
      <c r="F32" s="43"/>
      <c r="G32" s="46">
        <f t="shared" si="0"/>
        <v>0</v>
      </c>
      <c r="H32" s="43"/>
      <c r="I32" s="43"/>
      <c r="J32" s="43"/>
      <c r="K32" s="43"/>
      <c r="L32" s="46">
        <f t="shared" si="1"/>
        <v>0</v>
      </c>
      <c r="M32" s="43"/>
      <c r="N32" s="43"/>
      <c r="O32" s="43"/>
      <c r="P32" s="43"/>
      <c r="Q32" s="46">
        <f t="shared" si="2"/>
        <v>0</v>
      </c>
      <c r="R32" s="45">
        <f t="shared" si="3"/>
        <v>0</v>
      </c>
      <c r="S32" s="45">
        <f t="shared" si="4"/>
        <v>0</v>
      </c>
      <c r="T32" s="45">
        <f t="shared" si="5"/>
        <v>0</v>
      </c>
      <c r="U32" s="46">
        <f t="shared" si="6"/>
        <v>0</v>
      </c>
      <c r="V32" s="44">
        <f t="shared" si="7"/>
        <v>0</v>
      </c>
    </row>
    <row r="33" spans="1:22" ht="12.75" customHeight="1">
      <c r="A33" s="41">
        <v>28</v>
      </c>
      <c r="B33" s="42"/>
      <c r="C33" s="42"/>
      <c r="D33" s="43"/>
      <c r="E33" s="43"/>
      <c r="F33" s="43"/>
      <c r="G33" s="46">
        <f t="shared" si="0"/>
        <v>0</v>
      </c>
      <c r="H33" s="43"/>
      <c r="I33" s="43"/>
      <c r="J33" s="43"/>
      <c r="K33" s="43"/>
      <c r="L33" s="46">
        <f t="shared" si="1"/>
        <v>0</v>
      </c>
      <c r="M33" s="43"/>
      <c r="N33" s="43"/>
      <c r="O33" s="43"/>
      <c r="P33" s="43"/>
      <c r="Q33" s="46">
        <f t="shared" si="2"/>
        <v>0</v>
      </c>
      <c r="R33" s="45">
        <f t="shared" si="3"/>
        <v>0</v>
      </c>
      <c r="S33" s="45">
        <f t="shared" si="4"/>
        <v>0</v>
      </c>
      <c r="T33" s="45">
        <f t="shared" si="5"/>
        <v>0</v>
      </c>
      <c r="U33" s="46">
        <f t="shared" si="6"/>
        <v>0</v>
      </c>
      <c r="V33" s="44">
        <f t="shared" si="7"/>
        <v>0</v>
      </c>
    </row>
    <row r="34" spans="1:22" ht="12.75" customHeight="1">
      <c r="A34" s="41">
        <v>29</v>
      </c>
      <c r="B34" s="42"/>
      <c r="C34" s="42"/>
      <c r="D34" s="43"/>
      <c r="E34" s="43"/>
      <c r="F34" s="43"/>
      <c r="G34" s="46">
        <f t="shared" si="0"/>
        <v>0</v>
      </c>
      <c r="H34" s="43"/>
      <c r="I34" s="43"/>
      <c r="J34" s="43"/>
      <c r="K34" s="43"/>
      <c r="L34" s="46">
        <f t="shared" si="1"/>
        <v>0</v>
      </c>
      <c r="M34" s="43"/>
      <c r="N34" s="43"/>
      <c r="O34" s="43"/>
      <c r="P34" s="43"/>
      <c r="Q34" s="46">
        <f t="shared" si="2"/>
        <v>0</v>
      </c>
      <c r="R34" s="45">
        <f t="shared" si="3"/>
        <v>0</v>
      </c>
      <c r="S34" s="45">
        <f t="shared" si="4"/>
        <v>0</v>
      </c>
      <c r="T34" s="45">
        <f t="shared" si="5"/>
        <v>0</v>
      </c>
      <c r="U34" s="46">
        <f t="shared" si="6"/>
        <v>0</v>
      </c>
      <c r="V34" s="44">
        <f t="shared" si="7"/>
        <v>0</v>
      </c>
    </row>
    <row r="35" spans="1:22" ht="12.75" customHeight="1">
      <c r="A35" s="41">
        <v>30</v>
      </c>
      <c r="B35" s="42"/>
      <c r="C35" s="42"/>
      <c r="D35" s="43"/>
      <c r="E35" s="43"/>
      <c r="F35" s="43"/>
      <c r="G35" s="46">
        <f t="shared" si="0"/>
        <v>0</v>
      </c>
      <c r="H35" s="43"/>
      <c r="I35" s="43"/>
      <c r="J35" s="43"/>
      <c r="K35" s="43"/>
      <c r="L35" s="46">
        <f t="shared" si="1"/>
        <v>0</v>
      </c>
      <c r="M35" s="43"/>
      <c r="N35" s="43"/>
      <c r="O35" s="43"/>
      <c r="P35" s="43"/>
      <c r="Q35" s="46">
        <f t="shared" si="2"/>
        <v>0</v>
      </c>
      <c r="R35" s="45">
        <f t="shared" si="3"/>
        <v>0</v>
      </c>
      <c r="S35" s="45">
        <f t="shared" si="4"/>
        <v>0</v>
      </c>
      <c r="T35" s="45">
        <f t="shared" si="5"/>
        <v>0</v>
      </c>
      <c r="U35" s="46">
        <f t="shared" si="6"/>
        <v>0</v>
      </c>
      <c r="V35" s="44">
        <f t="shared" si="7"/>
        <v>0</v>
      </c>
    </row>
    <row r="36" spans="1:22" ht="12.75" customHeight="1">
      <c r="A36" s="41">
        <v>31</v>
      </c>
      <c r="B36" s="42"/>
      <c r="C36" s="42"/>
      <c r="D36" s="43"/>
      <c r="E36" s="43"/>
      <c r="F36" s="43"/>
      <c r="G36" s="46">
        <f t="shared" si="0"/>
        <v>0</v>
      </c>
      <c r="H36" s="43"/>
      <c r="I36" s="43"/>
      <c r="J36" s="43"/>
      <c r="K36" s="43"/>
      <c r="L36" s="46">
        <f t="shared" si="1"/>
        <v>0</v>
      </c>
      <c r="M36" s="43"/>
      <c r="N36" s="43"/>
      <c r="O36" s="43"/>
      <c r="P36" s="43"/>
      <c r="Q36" s="46">
        <f t="shared" si="2"/>
        <v>0</v>
      </c>
      <c r="R36" s="45">
        <f t="shared" si="3"/>
        <v>0</v>
      </c>
      <c r="S36" s="45">
        <f t="shared" si="4"/>
        <v>0</v>
      </c>
      <c r="T36" s="45">
        <f t="shared" si="5"/>
        <v>0</v>
      </c>
      <c r="U36" s="46">
        <f t="shared" si="6"/>
        <v>0</v>
      </c>
      <c r="V36" s="44">
        <f t="shared" si="7"/>
        <v>0</v>
      </c>
    </row>
    <row r="37" spans="1:22" ht="12.75" customHeight="1">
      <c r="A37" s="41">
        <v>32</v>
      </c>
      <c r="B37" s="42"/>
      <c r="C37" s="42"/>
      <c r="D37" s="43"/>
      <c r="E37" s="43"/>
      <c r="F37" s="43"/>
      <c r="G37" s="46">
        <f t="shared" si="0"/>
        <v>0</v>
      </c>
      <c r="H37" s="43"/>
      <c r="I37" s="43"/>
      <c r="J37" s="43"/>
      <c r="K37" s="43"/>
      <c r="L37" s="46">
        <f t="shared" si="1"/>
        <v>0</v>
      </c>
      <c r="M37" s="43"/>
      <c r="N37" s="43"/>
      <c r="O37" s="43"/>
      <c r="P37" s="43"/>
      <c r="Q37" s="46">
        <f t="shared" si="2"/>
        <v>0</v>
      </c>
      <c r="R37" s="45">
        <f t="shared" si="3"/>
        <v>0</v>
      </c>
      <c r="S37" s="45">
        <f t="shared" si="4"/>
        <v>0</v>
      </c>
      <c r="T37" s="45">
        <f t="shared" si="5"/>
        <v>0</v>
      </c>
      <c r="U37" s="46">
        <f t="shared" si="6"/>
        <v>0</v>
      </c>
      <c r="V37" s="44">
        <f t="shared" si="7"/>
        <v>0</v>
      </c>
    </row>
    <row r="38" spans="1:22" ht="12.75" customHeight="1">
      <c r="A38" s="41">
        <v>34</v>
      </c>
      <c r="B38" s="42"/>
      <c r="C38" s="42"/>
      <c r="D38" s="43"/>
      <c r="E38" s="43"/>
      <c r="F38" s="43"/>
      <c r="G38" s="46">
        <f t="shared" ref="G38:G54" si="8">D38+E38/60+F38/3600</f>
        <v>0</v>
      </c>
      <c r="H38" s="43"/>
      <c r="I38" s="43"/>
      <c r="J38" s="43"/>
      <c r="K38" s="43"/>
      <c r="L38" s="46">
        <f t="shared" ref="L38:L54" si="9">I38+J38/60+K38/3600</f>
        <v>0</v>
      </c>
      <c r="M38" s="43"/>
      <c r="N38" s="43"/>
      <c r="O38" s="43"/>
      <c r="P38" s="43"/>
      <c r="Q38" s="46">
        <f t="shared" ref="Q38:Q54" si="10">M38+N38/60+O38/3600</f>
        <v>0</v>
      </c>
      <c r="R38" s="45">
        <f t="shared" ref="R38:R54" si="11">TRUNC(U38)</f>
        <v>0</v>
      </c>
      <c r="S38" s="45">
        <f t="shared" ref="S38:S54" si="12">TRUNC((U38-R38)*60)</f>
        <v>0</v>
      </c>
      <c r="T38" s="45">
        <f t="shared" ref="T38:T54" si="13">(U38-R38-S38/60)*3600</f>
        <v>0</v>
      </c>
      <c r="U38" s="46">
        <f t="shared" ref="U38:U54" si="14">Q38-L38</f>
        <v>0</v>
      </c>
      <c r="V38" s="44">
        <f t="shared" ref="V38:V54" si="15">5*3600*ABS(G38-U38)+250*ABS(H38-P38)</f>
        <v>0</v>
      </c>
    </row>
    <row r="39" spans="1:22" ht="12.75" customHeight="1">
      <c r="A39" s="41">
        <v>35</v>
      </c>
      <c r="B39" s="42"/>
      <c r="C39" s="42"/>
      <c r="D39" s="43"/>
      <c r="E39" s="43"/>
      <c r="F39" s="43"/>
      <c r="G39" s="46">
        <f t="shared" si="8"/>
        <v>0</v>
      </c>
      <c r="H39" s="43"/>
      <c r="I39" s="43"/>
      <c r="J39" s="43"/>
      <c r="K39" s="43"/>
      <c r="L39" s="46">
        <f t="shared" si="9"/>
        <v>0</v>
      </c>
      <c r="M39" s="43"/>
      <c r="N39" s="43"/>
      <c r="O39" s="43"/>
      <c r="P39" s="43"/>
      <c r="Q39" s="46">
        <f t="shared" si="10"/>
        <v>0</v>
      </c>
      <c r="R39" s="45">
        <f t="shared" si="11"/>
        <v>0</v>
      </c>
      <c r="S39" s="45">
        <f t="shared" si="12"/>
        <v>0</v>
      </c>
      <c r="T39" s="45">
        <f t="shared" si="13"/>
        <v>0</v>
      </c>
      <c r="U39" s="46">
        <f t="shared" si="14"/>
        <v>0</v>
      </c>
      <c r="V39" s="44">
        <f t="shared" si="15"/>
        <v>0</v>
      </c>
    </row>
    <row r="40" spans="1:22" ht="12.75" customHeight="1">
      <c r="A40" s="41">
        <v>36</v>
      </c>
      <c r="B40" s="42"/>
      <c r="C40" s="42"/>
      <c r="D40" s="43"/>
      <c r="E40" s="43"/>
      <c r="F40" s="43"/>
      <c r="G40" s="46">
        <f t="shared" si="8"/>
        <v>0</v>
      </c>
      <c r="H40" s="43"/>
      <c r="I40" s="43"/>
      <c r="J40" s="43"/>
      <c r="K40" s="43"/>
      <c r="L40" s="46">
        <f t="shared" si="9"/>
        <v>0</v>
      </c>
      <c r="M40" s="43"/>
      <c r="N40" s="43"/>
      <c r="O40" s="43"/>
      <c r="P40" s="43"/>
      <c r="Q40" s="46">
        <f t="shared" si="10"/>
        <v>0</v>
      </c>
      <c r="R40" s="45">
        <f t="shared" si="11"/>
        <v>0</v>
      </c>
      <c r="S40" s="45">
        <f t="shared" si="12"/>
        <v>0</v>
      </c>
      <c r="T40" s="45">
        <f t="shared" si="13"/>
        <v>0</v>
      </c>
      <c r="U40" s="46">
        <f t="shared" si="14"/>
        <v>0</v>
      </c>
      <c r="V40" s="44">
        <f t="shared" si="15"/>
        <v>0</v>
      </c>
    </row>
    <row r="41" spans="1:22" ht="12.75" customHeight="1">
      <c r="A41" s="41">
        <v>37</v>
      </c>
      <c r="B41" s="42"/>
      <c r="C41" s="42"/>
      <c r="D41" s="43"/>
      <c r="E41" s="43"/>
      <c r="F41" s="43"/>
      <c r="G41" s="46">
        <f t="shared" si="8"/>
        <v>0</v>
      </c>
      <c r="H41" s="43"/>
      <c r="I41" s="43"/>
      <c r="J41" s="43"/>
      <c r="K41" s="43"/>
      <c r="L41" s="46">
        <f t="shared" si="9"/>
        <v>0</v>
      </c>
      <c r="M41" s="43"/>
      <c r="N41" s="43"/>
      <c r="O41" s="43"/>
      <c r="P41" s="43"/>
      <c r="Q41" s="46">
        <f t="shared" si="10"/>
        <v>0</v>
      </c>
      <c r="R41" s="45">
        <f t="shared" si="11"/>
        <v>0</v>
      </c>
      <c r="S41" s="45">
        <f t="shared" si="12"/>
        <v>0</v>
      </c>
      <c r="T41" s="45">
        <f t="shared" si="13"/>
        <v>0</v>
      </c>
      <c r="U41" s="46">
        <f t="shared" si="14"/>
        <v>0</v>
      </c>
      <c r="V41" s="44">
        <f t="shared" si="15"/>
        <v>0</v>
      </c>
    </row>
    <row r="42" spans="1:22" ht="12.75" customHeight="1">
      <c r="A42" s="41">
        <v>38</v>
      </c>
      <c r="B42" s="42"/>
      <c r="C42" s="42"/>
      <c r="D42" s="43"/>
      <c r="E42" s="43"/>
      <c r="F42" s="43"/>
      <c r="G42" s="46">
        <f t="shared" si="8"/>
        <v>0</v>
      </c>
      <c r="H42" s="43"/>
      <c r="I42" s="43"/>
      <c r="J42" s="43"/>
      <c r="K42" s="43"/>
      <c r="L42" s="46">
        <f t="shared" si="9"/>
        <v>0</v>
      </c>
      <c r="M42" s="43"/>
      <c r="N42" s="43"/>
      <c r="O42" s="43"/>
      <c r="P42" s="43"/>
      <c r="Q42" s="46">
        <f t="shared" si="10"/>
        <v>0</v>
      </c>
      <c r="R42" s="45">
        <f t="shared" si="11"/>
        <v>0</v>
      </c>
      <c r="S42" s="45">
        <f t="shared" si="12"/>
        <v>0</v>
      </c>
      <c r="T42" s="45">
        <f t="shared" si="13"/>
        <v>0</v>
      </c>
      <c r="U42" s="46">
        <f t="shared" si="14"/>
        <v>0</v>
      </c>
      <c r="V42" s="44">
        <f t="shared" si="15"/>
        <v>0</v>
      </c>
    </row>
    <row r="43" spans="1:22" ht="12.75" customHeight="1">
      <c r="A43" s="41">
        <v>39</v>
      </c>
      <c r="B43" s="42"/>
      <c r="C43" s="42"/>
      <c r="D43" s="43"/>
      <c r="E43" s="43"/>
      <c r="F43" s="43"/>
      <c r="G43" s="46">
        <f t="shared" si="8"/>
        <v>0</v>
      </c>
      <c r="H43" s="43"/>
      <c r="I43" s="43"/>
      <c r="J43" s="43"/>
      <c r="K43" s="43"/>
      <c r="L43" s="46">
        <f t="shared" si="9"/>
        <v>0</v>
      </c>
      <c r="M43" s="43"/>
      <c r="N43" s="43"/>
      <c r="O43" s="43"/>
      <c r="P43" s="43"/>
      <c r="Q43" s="46">
        <f t="shared" si="10"/>
        <v>0</v>
      </c>
      <c r="R43" s="45">
        <f t="shared" si="11"/>
        <v>0</v>
      </c>
      <c r="S43" s="45">
        <f t="shared" si="12"/>
        <v>0</v>
      </c>
      <c r="T43" s="45">
        <f t="shared" si="13"/>
        <v>0</v>
      </c>
      <c r="U43" s="46">
        <f t="shared" si="14"/>
        <v>0</v>
      </c>
      <c r="V43" s="44">
        <f t="shared" si="15"/>
        <v>0</v>
      </c>
    </row>
    <row r="44" spans="1:22" ht="12.75" customHeight="1">
      <c r="A44" s="41">
        <v>40</v>
      </c>
      <c r="B44" s="42"/>
      <c r="C44" s="42"/>
      <c r="D44" s="43"/>
      <c r="E44" s="43"/>
      <c r="F44" s="43"/>
      <c r="G44" s="46">
        <f t="shared" si="8"/>
        <v>0</v>
      </c>
      <c r="H44" s="43"/>
      <c r="I44" s="43"/>
      <c r="J44" s="43"/>
      <c r="K44" s="43"/>
      <c r="L44" s="46">
        <f t="shared" si="9"/>
        <v>0</v>
      </c>
      <c r="M44" s="43"/>
      <c r="N44" s="43"/>
      <c r="O44" s="43"/>
      <c r="P44" s="43"/>
      <c r="Q44" s="46">
        <f t="shared" si="10"/>
        <v>0</v>
      </c>
      <c r="R44" s="45">
        <f t="shared" si="11"/>
        <v>0</v>
      </c>
      <c r="S44" s="45">
        <f t="shared" si="12"/>
        <v>0</v>
      </c>
      <c r="T44" s="45">
        <f t="shared" si="13"/>
        <v>0</v>
      </c>
      <c r="U44" s="46">
        <f t="shared" si="14"/>
        <v>0</v>
      </c>
      <c r="V44" s="44">
        <f t="shared" si="15"/>
        <v>0</v>
      </c>
    </row>
    <row r="45" spans="1:22" ht="12.75" customHeight="1">
      <c r="A45" s="41">
        <v>41</v>
      </c>
      <c r="B45" s="42"/>
      <c r="C45" s="42"/>
      <c r="D45" s="43"/>
      <c r="E45" s="43"/>
      <c r="F45" s="43"/>
      <c r="G45" s="46">
        <f t="shared" si="8"/>
        <v>0</v>
      </c>
      <c r="H45" s="43"/>
      <c r="I45" s="43"/>
      <c r="J45" s="43"/>
      <c r="K45" s="43"/>
      <c r="L45" s="46">
        <f t="shared" si="9"/>
        <v>0</v>
      </c>
      <c r="M45" s="43"/>
      <c r="N45" s="43"/>
      <c r="O45" s="43"/>
      <c r="P45" s="43"/>
      <c r="Q45" s="46">
        <f t="shared" si="10"/>
        <v>0</v>
      </c>
      <c r="R45" s="45">
        <f t="shared" si="11"/>
        <v>0</v>
      </c>
      <c r="S45" s="45">
        <f t="shared" si="12"/>
        <v>0</v>
      </c>
      <c r="T45" s="45">
        <f t="shared" si="13"/>
        <v>0</v>
      </c>
      <c r="U45" s="46">
        <f t="shared" si="14"/>
        <v>0</v>
      </c>
      <c r="V45" s="44">
        <f t="shared" si="15"/>
        <v>0</v>
      </c>
    </row>
    <row r="46" spans="1:22" ht="12.75" customHeight="1">
      <c r="A46" s="41">
        <v>42</v>
      </c>
      <c r="B46" s="42"/>
      <c r="C46" s="42"/>
      <c r="D46" s="43"/>
      <c r="E46" s="43"/>
      <c r="F46" s="43"/>
      <c r="G46" s="46">
        <f t="shared" si="8"/>
        <v>0</v>
      </c>
      <c r="H46" s="43"/>
      <c r="I46" s="43"/>
      <c r="J46" s="43"/>
      <c r="K46" s="43"/>
      <c r="L46" s="46">
        <f t="shared" si="9"/>
        <v>0</v>
      </c>
      <c r="M46" s="43"/>
      <c r="N46" s="43"/>
      <c r="O46" s="43"/>
      <c r="P46" s="43"/>
      <c r="Q46" s="46">
        <f t="shared" si="10"/>
        <v>0</v>
      </c>
      <c r="R46" s="45">
        <f t="shared" si="11"/>
        <v>0</v>
      </c>
      <c r="S46" s="45">
        <f t="shared" si="12"/>
        <v>0</v>
      </c>
      <c r="T46" s="45">
        <f t="shared" si="13"/>
        <v>0</v>
      </c>
      <c r="U46" s="46">
        <f t="shared" si="14"/>
        <v>0</v>
      </c>
      <c r="V46" s="44">
        <f t="shared" si="15"/>
        <v>0</v>
      </c>
    </row>
    <row r="47" spans="1:22" ht="12.75" customHeight="1">
      <c r="A47" s="41">
        <v>43</v>
      </c>
      <c r="B47" s="42"/>
      <c r="C47" s="42"/>
      <c r="D47" s="43"/>
      <c r="E47" s="43"/>
      <c r="F47" s="43"/>
      <c r="G47" s="46">
        <f t="shared" si="8"/>
        <v>0</v>
      </c>
      <c r="H47" s="43"/>
      <c r="I47" s="43"/>
      <c r="J47" s="43"/>
      <c r="K47" s="43"/>
      <c r="L47" s="46">
        <f t="shared" si="9"/>
        <v>0</v>
      </c>
      <c r="M47" s="43"/>
      <c r="N47" s="43"/>
      <c r="O47" s="43"/>
      <c r="P47" s="43"/>
      <c r="Q47" s="46">
        <f t="shared" si="10"/>
        <v>0</v>
      </c>
      <c r="R47" s="45">
        <f t="shared" si="11"/>
        <v>0</v>
      </c>
      <c r="S47" s="45">
        <f t="shared" si="12"/>
        <v>0</v>
      </c>
      <c r="T47" s="45">
        <f t="shared" si="13"/>
        <v>0</v>
      </c>
      <c r="U47" s="46">
        <f t="shared" si="14"/>
        <v>0</v>
      </c>
      <c r="V47" s="44">
        <f t="shared" si="15"/>
        <v>0</v>
      </c>
    </row>
    <row r="48" spans="1:22" ht="12.75" customHeight="1">
      <c r="A48" s="41">
        <v>44</v>
      </c>
      <c r="B48" s="42"/>
      <c r="C48" s="42"/>
      <c r="D48" s="43"/>
      <c r="E48" s="43"/>
      <c r="F48" s="43"/>
      <c r="G48" s="46">
        <f t="shared" si="8"/>
        <v>0</v>
      </c>
      <c r="H48" s="43"/>
      <c r="I48" s="43"/>
      <c r="J48" s="43"/>
      <c r="K48" s="43"/>
      <c r="L48" s="46">
        <f t="shared" si="9"/>
        <v>0</v>
      </c>
      <c r="M48" s="43"/>
      <c r="N48" s="43"/>
      <c r="O48" s="43"/>
      <c r="P48" s="43"/>
      <c r="Q48" s="46">
        <f t="shared" si="10"/>
        <v>0</v>
      </c>
      <c r="R48" s="45">
        <f t="shared" si="11"/>
        <v>0</v>
      </c>
      <c r="S48" s="45">
        <f t="shared" si="12"/>
        <v>0</v>
      </c>
      <c r="T48" s="45">
        <f t="shared" si="13"/>
        <v>0</v>
      </c>
      <c r="U48" s="46">
        <f t="shared" si="14"/>
        <v>0</v>
      </c>
      <c r="V48" s="44">
        <f t="shared" si="15"/>
        <v>0</v>
      </c>
    </row>
    <row r="49" spans="1:22" ht="12.75" customHeight="1">
      <c r="A49" s="41">
        <v>45</v>
      </c>
      <c r="B49" s="42"/>
      <c r="C49" s="42"/>
      <c r="D49" s="43"/>
      <c r="E49" s="43"/>
      <c r="F49" s="43"/>
      <c r="G49" s="46">
        <f t="shared" si="8"/>
        <v>0</v>
      </c>
      <c r="H49" s="43"/>
      <c r="I49" s="43"/>
      <c r="J49" s="43"/>
      <c r="K49" s="43"/>
      <c r="L49" s="46">
        <f t="shared" si="9"/>
        <v>0</v>
      </c>
      <c r="M49" s="43"/>
      <c r="N49" s="43"/>
      <c r="O49" s="43"/>
      <c r="P49" s="43"/>
      <c r="Q49" s="46">
        <f t="shared" si="10"/>
        <v>0</v>
      </c>
      <c r="R49" s="45">
        <f t="shared" si="11"/>
        <v>0</v>
      </c>
      <c r="S49" s="45">
        <f t="shared" si="12"/>
        <v>0</v>
      </c>
      <c r="T49" s="45">
        <f t="shared" si="13"/>
        <v>0</v>
      </c>
      <c r="U49" s="46">
        <f t="shared" si="14"/>
        <v>0</v>
      </c>
      <c r="V49" s="44">
        <f t="shared" si="15"/>
        <v>0</v>
      </c>
    </row>
    <row r="50" spans="1:22" ht="12.75" customHeight="1">
      <c r="A50" s="41">
        <v>46</v>
      </c>
      <c r="B50" s="42"/>
      <c r="C50" s="42"/>
      <c r="D50" s="43"/>
      <c r="E50" s="43"/>
      <c r="F50" s="43"/>
      <c r="G50" s="46">
        <f t="shared" si="8"/>
        <v>0</v>
      </c>
      <c r="H50" s="43"/>
      <c r="I50" s="43"/>
      <c r="J50" s="43"/>
      <c r="K50" s="43"/>
      <c r="L50" s="46">
        <f t="shared" si="9"/>
        <v>0</v>
      </c>
      <c r="M50" s="43"/>
      <c r="N50" s="43"/>
      <c r="O50" s="43"/>
      <c r="P50" s="43"/>
      <c r="Q50" s="46">
        <f t="shared" si="10"/>
        <v>0</v>
      </c>
      <c r="R50" s="45">
        <f t="shared" si="11"/>
        <v>0</v>
      </c>
      <c r="S50" s="45">
        <f t="shared" si="12"/>
        <v>0</v>
      </c>
      <c r="T50" s="45">
        <f t="shared" si="13"/>
        <v>0</v>
      </c>
      <c r="U50" s="46">
        <f t="shared" si="14"/>
        <v>0</v>
      </c>
      <c r="V50" s="44">
        <f t="shared" si="15"/>
        <v>0</v>
      </c>
    </row>
    <row r="51" spans="1:22" ht="12.75" customHeight="1">
      <c r="A51" s="41">
        <v>47</v>
      </c>
      <c r="B51" s="42"/>
      <c r="C51" s="42"/>
      <c r="D51" s="43"/>
      <c r="E51" s="43"/>
      <c r="F51" s="43"/>
      <c r="G51" s="46">
        <f t="shared" si="8"/>
        <v>0</v>
      </c>
      <c r="H51" s="43"/>
      <c r="I51" s="43"/>
      <c r="J51" s="43"/>
      <c r="K51" s="43"/>
      <c r="L51" s="46">
        <f t="shared" si="9"/>
        <v>0</v>
      </c>
      <c r="M51" s="43"/>
      <c r="N51" s="43"/>
      <c r="O51" s="43"/>
      <c r="P51" s="43"/>
      <c r="Q51" s="46">
        <f t="shared" si="10"/>
        <v>0</v>
      </c>
      <c r="R51" s="45">
        <f t="shared" si="11"/>
        <v>0</v>
      </c>
      <c r="S51" s="45">
        <f t="shared" si="12"/>
        <v>0</v>
      </c>
      <c r="T51" s="45">
        <f t="shared" si="13"/>
        <v>0</v>
      </c>
      <c r="U51" s="46">
        <f t="shared" si="14"/>
        <v>0</v>
      </c>
      <c r="V51" s="44">
        <f t="shared" si="15"/>
        <v>0</v>
      </c>
    </row>
    <row r="52" spans="1:22" ht="12.75" customHeight="1">
      <c r="A52" s="41">
        <v>48</v>
      </c>
      <c r="B52" s="42"/>
      <c r="C52" s="42"/>
      <c r="D52" s="43"/>
      <c r="E52" s="43"/>
      <c r="F52" s="43"/>
      <c r="G52" s="46">
        <f t="shared" si="8"/>
        <v>0</v>
      </c>
      <c r="H52" s="43"/>
      <c r="I52" s="43"/>
      <c r="J52" s="43"/>
      <c r="K52" s="43"/>
      <c r="L52" s="46">
        <f t="shared" si="9"/>
        <v>0</v>
      </c>
      <c r="M52" s="43"/>
      <c r="N52" s="43"/>
      <c r="O52" s="43"/>
      <c r="P52" s="43"/>
      <c r="Q52" s="46">
        <f t="shared" si="10"/>
        <v>0</v>
      </c>
      <c r="R52" s="45">
        <f t="shared" si="11"/>
        <v>0</v>
      </c>
      <c r="S52" s="45">
        <f t="shared" si="12"/>
        <v>0</v>
      </c>
      <c r="T52" s="45">
        <f t="shared" si="13"/>
        <v>0</v>
      </c>
      <c r="U52" s="46">
        <f t="shared" si="14"/>
        <v>0</v>
      </c>
      <c r="V52" s="44">
        <f t="shared" si="15"/>
        <v>0</v>
      </c>
    </row>
    <row r="53" spans="1:22" ht="12.75" customHeight="1">
      <c r="A53" s="41">
        <v>49</v>
      </c>
      <c r="B53" s="42"/>
      <c r="C53" s="42"/>
      <c r="D53" s="43"/>
      <c r="E53" s="43"/>
      <c r="F53" s="43"/>
      <c r="G53" s="46">
        <f t="shared" si="8"/>
        <v>0</v>
      </c>
      <c r="H53" s="43"/>
      <c r="I53" s="43"/>
      <c r="J53" s="43"/>
      <c r="K53" s="43"/>
      <c r="L53" s="46">
        <f t="shared" si="9"/>
        <v>0</v>
      </c>
      <c r="M53" s="43"/>
      <c r="N53" s="43"/>
      <c r="O53" s="43"/>
      <c r="P53" s="43"/>
      <c r="Q53" s="46">
        <f t="shared" si="10"/>
        <v>0</v>
      </c>
      <c r="R53" s="45">
        <f t="shared" si="11"/>
        <v>0</v>
      </c>
      <c r="S53" s="45">
        <f t="shared" si="12"/>
        <v>0</v>
      </c>
      <c r="T53" s="45">
        <f t="shared" si="13"/>
        <v>0</v>
      </c>
      <c r="U53" s="46">
        <f t="shared" si="14"/>
        <v>0</v>
      </c>
      <c r="V53" s="44">
        <f t="shared" si="15"/>
        <v>0</v>
      </c>
    </row>
    <row r="54" spans="1:22" ht="12.75" customHeight="1">
      <c r="A54" s="41">
        <v>50</v>
      </c>
      <c r="B54" s="42"/>
      <c r="C54" s="42"/>
      <c r="D54" s="43"/>
      <c r="E54" s="43"/>
      <c r="F54" s="43"/>
      <c r="G54" s="46">
        <f t="shared" si="8"/>
        <v>0</v>
      </c>
      <c r="H54" s="43"/>
      <c r="I54" s="43"/>
      <c r="J54" s="43"/>
      <c r="K54" s="43"/>
      <c r="L54" s="46">
        <f t="shared" si="9"/>
        <v>0</v>
      </c>
      <c r="M54" s="43"/>
      <c r="N54" s="43"/>
      <c r="O54" s="43"/>
      <c r="P54" s="43"/>
      <c r="Q54" s="46">
        <f t="shared" si="10"/>
        <v>0</v>
      </c>
      <c r="R54" s="45">
        <f t="shared" si="11"/>
        <v>0</v>
      </c>
      <c r="S54" s="45">
        <f t="shared" si="12"/>
        <v>0</v>
      </c>
      <c r="T54" s="45">
        <f t="shared" si="13"/>
        <v>0</v>
      </c>
      <c r="U54" s="46">
        <f t="shared" si="14"/>
        <v>0</v>
      </c>
      <c r="V54" s="44">
        <f t="shared" si="15"/>
        <v>0</v>
      </c>
    </row>
  </sheetData>
  <phoneticPr fontId="6" type="noConversion"/>
  <pageMargins left="0.75" right="0.75" top="1" bottom="1" header="0.5" footer="0.5"/>
  <pageSetup orientation="portrait"/>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Export Summary</vt:lpstr>
      <vt:lpstr>SPEED</vt:lpstr>
      <vt:lpstr>EFF</vt:lpstr>
      <vt:lpstr>PROF</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Russell Herrington</cp:lastModifiedBy>
  <dcterms:created xsi:type="dcterms:W3CDTF">2019-08-06T10:10:52Z</dcterms:created>
  <dcterms:modified xsi:type="dcterms:W3CDTF">2019-08-06T10:25:59Z</dcterms:modified>
</cp:coreProperties>
</file>