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2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<sst xmlns="http://schemas.openxmlformats.org/spreadsheetml/2006/main" count="125" uniqueCount="47">
  <si>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</si>
  <si>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</si>
  <si>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</si>
  <si>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</si>
  <si>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</si>
  <si>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</si>
  <si>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</si>
  <si>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</si>
  <si>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</si>
  <si>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</si>
  <si>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</si>
  <si>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</si>
  <si>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</si>
  <si>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</si>
  <si>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</si>
  <si>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</si>
  <si>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</si>
  <si>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</si>
  <si>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</si>
  <si>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</si>
  <si>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</si>
  <si>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</si>
  <si>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</si>
  <si>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</si>
  <si>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</si>
  <si>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</si>
  <si>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</si>
  <si>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</si>
  <si>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</si>
  <si>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</si>
  <si>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</si>
  <si>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</si>
  <si>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</si>
  <si>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</si>
  <si>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</si>
  <si>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Bruce Herrington</t>
  </si>
  <si>
    <t>Greg Young</t>
  </si>
  <si>
    <t>Allen Cook</t>
  </si>
  <si>
    <t>Jeff Davis</t>
  </si>
  <si>
    <t>Bobby Herrington</t>
  </si>
  <si>
    <t>Rick Mills</t>
  </si>
  <si>
    <t>Lee Holmes</t>
  </si>
  <si>
    <t>Matt McSwain</t>
  </si>
  <si>
    <t>Beth Pontiff</t>
  </si>
  <si>
    <t>Mikd Kading</t>
  </si>
  <si>
    <t>Dick McSpadden</t>
  </si>
  <si>
    <t>Ray Roussy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</si>
</sst>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20" xfId="0" applyBorder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center"/>
    </xf>
    <xf numFmtId="165" fontId="0" fillId="0" borderId="33" xfId="0" applyNumberFormat="1" applyBorder="1" applyAlignment="1">
      <alignment/>
    </xf>
    <xf numFmtId="165" fontId="4" fillId="0" borderId="34" xfId="0" applyNumberFormat="1" applyFont="1" applyBorder="1" applyAlignment="1">
      <alignment/>
    </xf>
    <xf numFmtId="165" fontId="4" fillId="0" borderId="3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1" fontId="0" fillId="8" borderId="36" xfId="0" applyNumberFormat="1" applyFont="1" applyFill="1" applyBorder="1" applyAlignment="1">
      <alignment horizontal="center"/>
    </xf>
    <xf numFmtId="0" fontId="0" fillId="8" borderId="36" xfId="0" applyFont="1" applyFill="1" applyBorder="1" applyAlignment="1">
      <alignment horizontal="center"/>
    </xf>
    <xf numFmtId="165" fontId="0" fillId="8" borderId="36" xfId="0" applyNumberFormat="1" applyFont="1" applyFill="1" applyBorder="1" applyAlignment="1">
      <alignment horizontal="center"/>
    </xf>
    <xf numFmtId="2" fontId="0" fillId="8" borderId="37" xfId="0" applyNumberFormat="1" applyFont="1" applyFill="1" applyBorder="1" applyAlignment="1">
      <alignment horizontal="center"/>
    </xf>
    <xf numFmtId="2" fontId="0" fillId="8" borderId="38" xfId="0" applyNumberFormat="1" applyFont="1" applyFill="1" applyBorder="1" applyAlignment="1">
      <alignment horizontal="center"/>
    </xf>
    <xf numFmtId="164" fontId="0" fillId="8" borderId="37" xfId="0" applyNumberFormat="1" applyFont="1" applyFill="1" applyBorder="1" applyAlignment="1">
      <alignment horizontal="center"/>
    </xf>
    <xf numFmtId="0" fontId="0" fillId="10" borderId="19" xfId="0" applyFont="1" applyFill="1" applyBorder="1" applyAlignment="1">
      <alignment horizontal="center"/>
    </xf>
    <xf numFmtId="0" fontId="0" fillId="10" borderId="37" xfId="0" applyFont="1" applyFill="1" applyBorder="1" applyAlignment="1">
      <alignment/>
    </xf>
    <xf numFmtId="0" fontId="0" fillId="10" borderId="36" xfId="0" applyFont="1" applyFill="1" applyBorder="1" applyAlignment="1">
      <alignment/>
    </xf>
    <xf numFmtId="0" fontId="0" fillId="10" borderId="36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0" borderId="37" xfId="0" applyFont="1" applyFill="1" applyBorder="1" applyAlignment="1">
      <alignment horizontal="center"/>
    </xf>
    <xf numFmtId="0" fontId="0" fillId="10" borderId="36" xfId="0" applyFont="1" applyFill="1" applyBorder="1" applyAlignment="1">
      <alignment/>
    </xf>
    <xf numFmtId="1" fontId="0" fillId="10" borderId="36" xfId="0" applyNumberFormat="1" applyFont="1" applyFill="1" applyBorder="1" applyAlignment="1">
      <alignment horizontal="center"/>
    </xf>
    <xf numFmtId="0" fontId="0" fillId="10" borderId="36" xfId="0" applyFont="1" applyFill="1" applyBorder="1" applyAlignment="1">
      <alignment horizontal="center"/>
    </xf>
    <xf numFmtId="2" fontId="0" fillId="10" borderId="36" xfId="0" applyNumberFormat="1" applyFont="1" applyFill="1" applyBorder="1" applyAlignment="1">
      <alignment horizontal="center"/>
    </xf>
    <xf numFmtId="0" fontId="0" fillId="10" borderId="37" xfId="0" applyFont="1" applyFill="1" applyBorder="1" applyAlignment="1">
      <alignment/>
    </xf>
    <xf numFmtId="1" fontId="0" fillId="10" borderId="37" xfId="0" applyNumberFormat="1" applyFont="1" applyFill="1" applyBorder="1" applyAlignment="1">
      <alignment horizontal="center"/>
    </xf>
    <xf numFmtId="0" fontId="0" fillId="10" borderId="37" xfId="0" applyFont="1" applyFill="1" applyBorder="1" applyAlignment="1">
      <alignment horizontal="center"/>
    </xf>
    <xf numFmtId="2" fontId="0" fillId="10" borderId="37" xfId="0" applyNumberFormat="1" applyFont="1" applyFill="1" applyBorder="1" applyAlignment="1">
      <alignment horizontal="center"/>
    </xf>
    <xf numFmtId="0" fontId="0" fillId="10" borderId="36" xfId="0" applyFill="1" applyBorder="1" applyAlignment="1">
      <alignment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/>
    </xf>
    <xf numFmtId="0" fontId="0" fillId="10" borderId="37" xfId="0" applyFill="1" applyBorder="1" applyAlignment="1">
      <alignment horizontal="center"/>
    </xf>
    <xf numFmtId="165" fontId="0" fillId="8" borderId="36" xfId="0" applyNumberFormat="1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1" fontId="0" fillId="8" borderId="36" xfId="0" applyNumberFormat="1" applyFill="1" applyBorder="1" applyAlignment="1">
      <alignment horizontal="center"/>
    </xf>
    <xf numFmtId="165" fontId="0" fillId="8" borderId="36" xfId="0" applyNumberFormat="1" applyFont="1" applyFill="1" applyBorder="1" applyAlignment="1">
      <alignment horizontal="center"/>
    </xf>
    <xf numFmtId="2" fontId="0" fillId="8" borderId="36" xfId="0" applyNumberFormat="1" applyFont="1" applyFill="1" applyBorder="1" applyAlignment="1">
      <alignment horizontal="center"/>
    </xf>
    <xf numFmtId="165" fontId="0" fillId="8" borderId="37" xfId="0" applyNumberFormat="1" applyFont="1" applyFill="1" applyBorder="1" applyAlignment="1">
      <alignment horizontal="center"/>
    </xf>
    <xf numFmtId="2" fontId="0" fillId="8" borderId="37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75"/>
          <c:w val="0.9862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57821023"/>
        <c:axId val="50627160"/>
      </c:scatterChart>
      <c:valAx>
        <c:axId val="57821023"/>
        <c:scaling>
          <c:orientation val="minMax"/>
          <c:min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7160"/>
        <c:crossesAt val="180"/>
        <c:crossBetween val="midCat"/>
        <c:dispUnits/>
        <c:majorUnit val="377.748"/>
      </c:valAx>
      <c:valAx>
        <c:axId val="50627160"/>
        <c:scaling>
          <c:orientation val="minMax"/>
          <c:max val="320"/>
          <c:min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1023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22">
      <selection activeCell="H24" sqref="H24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65.6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>TRUNC((N6-K6)*60)</f>
        <v>0</v>
      </c>
      <c r="M6" s="75">
        <f>(N6-(K6+L6/60))*3600</f>
        <v>0</v>
      </c>
      <c r="N6" s="76">
        <f aca="true" t="shared" si="2" ref="N6:N64">((H6+I6/60+J6/3600)-(E6+F6/60+G6/3600))</f>
        <v>0</v>
      </c>
      <c r="O6" s="77" t="e">
        <f aca="true" t="shared" si="3" ref="O6:O64">$B$3/((H6+I6/60+J6/3600)-(E6+F6/60+G6/3600))</f>
        <v>#DIV/0!</v>
      </c>
      <c r="P6" s="11" t="str">
        <f aca="true" t="shared" si="4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/>
      <c r="C7" s="81"/>
      <c r="D7" s="85">
        <v>310</v>
      </c>
      <c r="E7" s="83"/>
      <c r="F7" s="83"/>
      <c r="G7" s="84"/>
      <c r="H7" s="85"/>
      <c r="I7" s="85"/>
      <c r="J7" s="85"/>
      <c r="K7" s="74">
        <f>TRUNC(N7)</f>
        <v>0</v>
      </c>
      <c r="L7" s="75">
        <f>TRUNC((N7-K7)*60)</f>
        <v>0</v>
      </c>
      <c r="M7" s="75">
        <f>(N7-(K7+L7/60))*3600</f>
        <v>0</v>
      </c>
      <c r="N7" s="76">
        <f t="shared" si="2"/>
        <v>0</v>
      </c>
      <c r="O7" s="78" t="e">
        <f t="shared" si="3"/>
        <v>#DIV/0!</v>
      </c>
      <c r="P7" s="11" t="e">
        <f t="shared" si="4"/>
        <v>#DIV/0!</v>
      </c>
      <c r="Q7" s="79">
        <f t="shared" si="0"/>
      </c>
      <c r="R7" s="79" t="e">
        <f t="shared" si="0"/>
        <v>#DIV/0!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2"/>
        <v>0</v>
      </c>
      <c r="O8" s="78" t="e">
        <f t="shared" si="3"/>
        <v>#DIV/0!</v>
      </c>
      <c r="P8" s="11" t="e">
        <f t="shared" si="4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aca="true" t="shared" si="5" ref="L9:L64">TRUNC((N9-K9)*60)</f>
        <v>0</v>
      </c>
      <c r="M9" s="75">
        <f aca="true" t="shared" si="6" ref="M9:M64">(N9-(K9+L9/60))*3600</f>
        <v>0</v>
      </c>
      <c r="N9" s="76">
        <f t="shared" si="2"/>
        <v>0</v>
      </c>
      <c r="O9" s="78" t="e">
        <f t="shared" si="3"/>
        <v>#DIV/0!</v>
      </c>
      <c r="P9" s="11" t="str">
        <f t="shared" si="4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5"/>
        <v>0</v>
      </c>
      <c r="M10" s="75">
        <f t="shared" si="6"/>
        <v>0</v>
      </c>
      <c r="N10" s="76">
        <f t="shared" si="2"/>
        <v>0</v>
      </c>
      <c r="O10" s="78" t="e">
        <f t="shared" si="3"/>
        <v>#DIV/0!</v>
      </c>
      <c r="P10" s="11" t="str">
        <f t="shared" si="4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1"/>
        <v>0</v>
      </c>
      <c r="L11" s="75">
        <f t="shared" si="5"/>
        <v>0</v>
      </c>
      <c r="M11" s="75">
        <f t="shared" si="6"/>
        <v>0</v>
      </c>
      <c r="N11" s="76">
        <f t="shared" si="2"/>
        <v>0</v>
      </c>
      <c r="O11" s="78" t="e">
        <f t="shared" si="3"/>
        <v>#DIV/0!</v>
      </c>
      <c r="P11" s="11" t="str">
        <f t="shared" si="4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1"/>
        <v>0</v>
      </c>
      <c r="L12" s="75">
        <f t="shared" si="5"/>
        <v>0</v>
      </c>
      <c r="M12" s="75">
        <f t="shared" si="6"/>
        <v>0</v>
      </c>
      <c r="N12" s="76">
        <f t="shared" si="2"/>
        <v>0</v>
      </c>
      <c r="O12" s="78" t="e">
        <f t="shared" si="3"/>
        <v>#DIV/0!</v>
      </c>
      <c r="P12" s="11" t="str">
        <f t="shared" si="4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5"/>
        <v>0</v>
      </c>
      <c r="M13" s="75">
        <f t="shared" si="6"/>
        <v>0</v>
      </c>
      <c r="N13" s="76">
        <f t="shared" si="2"/>
        <v>0</v>
      </c>
      <c r="O13" s="78" t="e">
        <f t="shared" si="3"/>
        <v>#DIV/0!</v>
      </c>
      <c r="P13" s="11" t="str">
        <f t="shared" si="4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34</v>
      </c>
      <c r="C14" s="81"/>
      <c r="D14" s="85">
        <v>300</v>
      </c>
      <c r="E14" s="83">
        <v>0</v>
      </c>
      <c r="F14" s="83">
        <v>46</v>
      </c>
      <c r="G14" s="84">
        <v>58</v>
      </c>
      <c r="H14" s="85">
        <v>1</v>
      </c>
      <c r="I14" s="85">
        <v>7</v>
      </c>
      <c r="J14" s="85">
        <v>15</v>
      </c>
      <c r="K14" s="74">
        <f>TRUNC(N14)</f>
        <v>0</v>
      </c>
      <c r="L14" s="75">
        <f t="shared" si="5"/>
        <v>20</v>
      </c>
      <c r="M14" s="75">
        <f t="shared" si="6"/>
        <v>17.00000000000006</v>
      </c>
      <c r="N14" s="76">
        <f t="shared" si="2"/>
        <v>0.33805555555555555</v>
      </c>
      <c r="O14" s="78">
        <f t="shared" si="3"/>
        <v>194.05094494658996</v>
      </c>
      <c r="P14" s="11">
        <f t="shared" si="4"/>
      </c>
      <c r="Q14" s="79">
        <f t="shared" si="0"/>
      </c>
      <c r="R14" s="79">
        <f t="shared" si="0"/>
      </c>
      <c r="S14" s="79">
        <f t="shared" si="0"/>
        <v>194.05094494658996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35</v>
      </c>
      <c r="C15" s="81"/>
      <c r="D15" s="85">
        <v>300</v>
      </c>
      <c r="E15" s="83">
        <v>0</v>
      </c>
      <c r="F15" s="83">
        <v>32</v>
      </c>
      <c r="G15" s="84">
        <v>0</v>
      </c>
      <c r="H15" s="85">
        <v>0</v>
      </c>
      <c r="I15" s="85">
        <v>53</v>
      </c>
      <c r="J15" s="85">
        <v>43</v>
      </c>
      <c r="K15" s="74">
        <f>TRUNC(N15)</f>
        <v>0</v>
      </c>
      <c r="L15" s="75">
        <f t="shared" si="5"/>
        <v>21</v>
      </c>
      <c r="M15" s="75">
        <f t="shared" si="6"/>
        <v>42.99999999999993</v>
      </c>
      <c r="N15" s="76">
        <f t="shared" si="2"/>
        <v>0.3619444444444444</v>
      </c>
      <c r="O15" s="78">
        <f t="shared" si="3"/>
        <v>181.2432847275518</v>
      </c>
      <c r="P15" s="11">
        <f t="shared" si="4"/>
      </c>
      <c r="Q15" s="79">
        <f t="shared" si="0"/>
      </c>
      <c r="R15" s="79">
        <f t="shared" si="0"/>
      </c>
      <c r="S15" s="79">
        <f t="shared" si="0"/>
        <v>181.2432847275518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 t="s">
        <v>36</v>
      </c>
      <c r="C16" s="81"/>
      <c r="D16" s="85">
        <v>300</v>
      </c>
      <c r="E16" s="83">
        <v>0</v>
      </c>
      <c r="F16" s="83">
        <v>32</v>
      </c>
      <c r="G16" s="84">
        <v>59</v>
      </c>
      <c r="H16" s="85">
        <v>0</v>
      </c>
      <c r="I16" s="85">
        <v>53</v>
      </c>
      <c r="J16" s="85">
        <v>47</v>
      </c>
      <c r="K16" s="74">
        <f>TRUNC(N16)</f>
        <v>0</v>
      </c>
      <c r="L16" s="75">
        <f t="shared" si="5"/>
        <v>20</v>
      </c>
      <c r="M16" s="75">
        <f t="shared" si="6"/>
        <v>48.00000000000011</v>
      </c>
      <c r="N16" s="76">
        <f t="shared" si="2"/>
        <v>0.3466666666666667</v>
      </c>
      <c r="O16" s="78">
        <f t="shared" si="3"/>
        <v>189.2307692307692</v>
      </c>
      <c r="P16" s="11">
        <f t="shared" si="4"/>
      </c>
      <c r="Q16" s="79">
        <f t="shared" si="0"/>
      </c>
      <c r="R16" s="79">
        <f t="shared" si="0"/>
      </c>
      <c r="S16" s="79">
        <f t="shared" si="0"/>
        <v>189.2307692307692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>
        <v>300</v>
      </c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2"/>
        <v>0</v>
      </c>
      <c r="O17" s="78" t="e">
        <f t="shared" si="3"/>
        <v>#DIV/0!</v>
      </c>
      <c r="P17" s="11" t="e">
        <f t="shared" si="4"/>
        <v>#DIV/0!</v>
      </c>
      <c r="Q17" s="79">
        <f t="shared" si="0"/>
      </c>
      <c r="R17" s="79">
        <f t="shared" si="0"/>
      </c>
      <c r="S17" s="79" t="e">
        <f t="shared" si="0"/>
        <v>#DIV/0!</v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5"/>
        <v>0</v>
      </c>
      <c r="M18" s="75">
        <f t="shared" si="6"/>
        <v>0</v>
      </c>
      <c r="N18" s="76">
        <f t="shared" si="2"/>
        <v>0</v>
      </c>
      <c r="O18" s="78" t="e">
        <f t="shared" si="3"/>
        <v>#DIV/0!</v>
      </c>
      <c r="P18" s="11" t="str">
        <f t="shared" si="4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5"/>
        <v>0</v>
      </c>
      <c r="M19" s="75">
        <f t="shared" si="6"/>
        <v>0</v>
      </c>
      <c r="N19" s="76">
        <f t="shared" si="2"/>
        <v>0</v>
      </c>
      <c r="O19" s="78" t="e">
        <f t="shared" si="3"/>
        <v>#DIV/0!</v>
      </c>
      <c r="P19" s="11" t="str">
        <f t="shared" si="4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 t="s">
        <v>37</v>
      </c>
      <c r="C20" s="81"/>
      <c r="D20" s="85" t="s">
        <v>14</v>
      </c>
      <c r="E20" s="83">
        <v>0</v>
      </c>
      <c r="F20" s="83">
        <v>33</v>
      </c>
      <c r="G20" s="84">
        <v>59</v>
      </c>
      <c r="H20" s="85">
        <v>0</v>
      </c>
      <c r="I20" s="85">
        <v>56</v>
      </c>
      <c r="J20" s="85">
        <v>18</v>
      </c>
      <c r="K20" s="74">
        <f t="shared" si="1"/>
        <v>0</v>
      </c>
      <c r="L20" s="75">
        <f t="shared" si="5"/>
        <v>22</v>
      </c>
      <c r="M20" s="75">
        <f t="shared" si="6"/>
        <v>18.99999999999997</v>
      </c>
      <c r="N20" s="76">
        <f t="shared" si="2"/>
        <v>0.3719444444444444</v>
      </c>
      <c r="O20" s="78">
        <f t="shared" si="3"/>
        <v>176.37042569081405</v>
      </c>
      <c r="P20" s="11">
        <f t="shared" si="4"/>
      </c>
      <c r="Q20" s="79">
        <f t="shared" si="0"/>
      </c>
      <c r="R20" s="79">
        <f t="shared" si="0"/>
      </c>
      <c r="S20" s="79">
        <f t="shared" si="0"/>
      </c>
      <c r="T20" s="79">
        <f t="shared" si="0"/>
        <v>176.37042569081405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5"/>
        <v>0</v>
      </c>
      <c r="M21" s="75">
        <f t="shared" si="6"/>
        <v>0</v>
      </c>
      <c r="N21" s="76">
        <f t="shared" si="2"/>
        <v>0</v>
      </c>
      <c r="O21" s="78" t="e">
        <f t="shared" si="3"/>
        <v>#DIV/0!</v>
      </c>
      <c r="P21" s="11" t="str">
        <f t="shared" si="4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5"/>
        <v>0</v>
      </c>
      <c r="M22" s="75">
        <f t="shared" si="6"/>
        <v>0</v>
      </c>
      <c r="N22" s="76">
        <f t="shared" si="2"/>
        <v>0</v>
      </c>
      <c r="O22" s="78" t="e">
        <f t="shared" si="3"/>
        <v>#DIV/0!</v>
      </c>
      <c r="P22" s="11" t="str">
        <f t="shared" si="4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aca="true" t="shared" si="7" ref="L23:L28">TRUNC((N23-K23)*60)</f>
        <v>0</v>
      </c>
      <c r="M23" s="75">
        <f t="shared" si="6"/>
        <v>0</v>
      </c>
      <c r="N23" s="76">
        <f t="shared" si="2"/>
        <v>0</v>
      </c>
      <c r="O23" s="78" t="e">
        <f t="shared" si="3"/>
        <v>#DIV/0!</v>
      </c>
      <c r="P23" s="11" t="str">
        <f t="shared" si="4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38</v>
      </c>
      <c r="C24" s="81"/>
      <c r="D24" s="85">
        <v>285</v>
      </c>
      <c r="E24" s="83">
        <v>0</v>
      </c>
      <c r="F24" s="83">
        <v>34</v>
      </c>
      <c r="G24" s="84">
        <v>59</v>
      </c>
      <c r="H24" s="85">
        <v>0</v>
      </c>
      <c r="I24" s="85">
        <v>55</v>
      </c>
      <c r="J24" s="85">
        <v>48</v>
      </c>
      <c r="K24" s="74">
        <f>TRUNC(N24)</f>
        <v>0</v>
      </c>
      <c r="L24" s="75">
        <f t="shared" si="7"/>
        <v>20</v>
      </c>
      <c r="M24" s="75">
        <f>(N24-(K24+L24/60))*3600</f>
        <v>48.999999999999865</v>
      </c>
      <c r="N24" s="76">
        <f t="shared" si="2"/>
        <v>0.3469444444444444</v>
      </c>
      <c r="O24" s="78">
        <f t="shared" si="3"/>
        <v>189.0792634107286</v>
      </c>
      <c r="P24" s="11">
        <f t="shared" si="4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189.0792634107286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39</v>
      </c>
      <c r="C25" s="81"/>
      <c r="D25" s="85">
        <v>285</v>
      </c>
      <c r="E25" s="83">
        <v>0</v>
      </c>
      <c r="F25" s="83">
        <v>35</v>
      </c>
      <c r="G25" s="84">
        <v>59</v>
      </c>
      <c r="H25" s="85">
        <v>0</v>
      </c>
      <c r="I25" s="85">
        <v>57</v>
      </c>
      <c r="J25" s="85">
        <v>0</v>
      </c>
      <c r="K25" s="74">
        <f>TRUNC(N25)</f>
        <v>0</v>
      </c>
      <c r="L25" s="75">
        <f t="shared" si="7"/>
        <v>21</v>
      </c>
      <c r="M25" s="75">
        <f>(N25-(K25+L25/60))*3600</f>
        <v>0.9999999999997566</v>
      </c>
      <c r="N25" s="76">
        <f t="shared" si="2"/>
        <v>0.3502777777777777</v>
      </c>
      <c r="O25" s="78">
        <f t="shared" si="3"/>
        <v>187.27993655828712</v>
      </c>
      <c r="P25" s="11">
        <f t="shared" si="4"/>
      </c>
      <c r="Q25" s="79">
        <f aca="true" t="shared" si="8" ref="Q25:Z43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  <v>187.27993655828712</v>
      </c>
      <c r="V25" s="79">
        <f t="shared" si="8"/>
      </c>
      <c r="W25" s="79">
        <f t="shared" si="8"/>
      </c>
      <c r="X25" s="79">
        <f t="shared" si="8"/>
      </c>
      <c r="Y25" s="79">
        <f t="shared" si="8"/>
      </c>
      <c r="Z25" s="79">
        <f t="shared" si="8"/>
      </c>
      <c r="AA25" s="1"/>
    </row>
    <row r="26" spans="1:27" ht="12.75">
      <c r="A26" s="73">
        <v>22</v>
      </c>
      <c r="B26" s="81" t="s">
        <v>40</v>
      </c>
      <c r="C26" s="81"/>
      <c r="D26" s="85">
        <v>285</v>
      </c>
      <c r="E26" s="83">
        <v>0</v>
      </c>
      <c r="F26" s="83">
        <v>36</v>
      </c>
      <c r="G26" s="84">
        <v>58</v>
      </c>
      <c r="H26" s="85">
        <v>0</v>
      </c>
      <c r="I26" s="85">
        <v>58</v>
      </c>
      <c r="J26" s="85">
        <v>12</v>
      </c>
      <c r="K26" s="74">
        <f>TRUNC(N26)</f>
        <v>0</v>
      </c>
      <c r="L26" s="75">
        <f t="shared" si="7"/>
        <v>21</v>
      </c>
      <c r="M26" s="75">
        <f>(N26-(K26+L26/60))*3600</f>
        <v>14.00000000000019</v>
      </c>
      <c r="N26" s="76">
        <f t="shared" si="2"/>
        <v>0.3538888888888889</v>
      </c>
      <c r="O26" s="78">
        <f t="shared" si="3"/>
        <v>185.3689167974882</v>
      </c>
      <c r="P26" s="11">
        <f t="shared" si="4"/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>
        <f t="shared" si="8"/>
        <v>185.3689167974882</v>
      </c>
      <c r="V26" s="79">
        <f t="shared" si="8"/>
      </c>
      <c r="W26" s="79">
        <f t="shared" si="8"/>
      </c>
      <c r="X26" s="79">
        <f t="shared" si="8"/>
      </c>
      <c r="Y26" s="79">
        <f t="shared" si="8"/>
      </c>
      <c r="Z26" s="79">
        <f t="shared" si="8"/>
      </c>
      <c r="AA26" s="1"/>
    </row>
    <row r="27" spans="1:27" ht="12.75">
      <c r="A27" s="73">
        <v>23</v>
      </c>
      <c r="B27" s="81"/>
      <c r="C27" s="81"/>
      <c r="D27" s="85">
        <v>285</v>
      </c>
      <c r="E27" s="83"/>
      <c r="F27" s="83"/>
      <c r="G27" s="84"/>
      <c r="H27" s="85"/>
      <c r="I27" s="85"/>
      <c r="J27" s="85"/>
      <c r="K27" s="74">
        <f>TRUNC(N27)</f>
        <v>0</v>
      </c>
      <c r="L27" s="75">
        <f t="shared" si="7"/>
        <v>0</v>
      </c>
      <c r="M27" s="75">
        <f>(N27-(K27+L27/60))*3600</f>
        <v>0</v>
      </c>
      <c r="N27" s="76">
        <f t="shared" si="2"/>
        <v>0</v>
      </c>
      <c r="O27" s="78" t="e">
        <f t="shared" si="3"/>
        <v>#DIV/0!</v>
      </c>
      <c r="P27" s="11" t="e">
        <f t="shared" si="4"/>
        <v>#DIV/0!</v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 t="e">
        <f t="shared" si="8"/>
        <v>#DIV/0!</v>
      </c>
      <c r="V27" s="79">
        <f t="shared" si="8"/>
      </c>
      <c r="W27" s="79">
        <f t="shared" si="8"/>
      </c>
      <c r="X27" s="79">
        <f t="shared" si="8"/>
      </c>
      <c r="Y27" s="79">
        <f t="shared" si="8"/>
      </c>
      <c r="Z27" s="79">
        <f t="shared" si="8"/>
      </c>
      <c r="AA27" s="1"/>
    </row>
    <row r="28" spans="1:27" ht="12.75">
      <c r="A28" s="73">
        <v>24</v>
      </c>
      <c r="B28" s="81"/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7"/>
        <v>0</v>
      </c>
      <c r="M28" s="75">
        <f>(N28-(K28+L28/60))*3600</f>
        <v>0</v>
      </c>
      <c r="N28" s="76">
        <f t="shared" si="2"/>
        <v>0</v>
      </c>
      <c r="O28" s="78" t="e">
        <f t="shared" si="3"/>
        <v>#DIV/0!</v>
      </c>
      <c r="P28" s="11" t="e">
        <f t="shared" si="4"/>
        <v>#DIV/0!</v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 t="e">
        <f t="shared" si="8"/>
        <v>#DIV/0!</v>
      </c>
      <c r="V28" s="79">
        <f t="shared" si="8"/>
      </c>
      <c r="W28" s="79">
        <f t="shared" si="8"/>
      </c>
      <c r="X28" s="79">
        <f t="shared" si="8"/>
      </c>
      <c r="Y28" s="79">
        <f t="shared" si="8"/>
      </c>
      <c r="Z28" s="79">
        <f t="shared" si="8"/>
      </c>
      <c r="AA28" s="1"/>
    </row>
    <row r="29" spans="1:27" ht="12.75">
      <c r="A29" s="73">
        <v>25</v>
      </c>
      <c r="B29" s="81"/>
      <c r="C29" s="81"/>
      <c r="D29" s="85">
        <v>285</v>
      </c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5"/>
        <v>0</v>
      </c>
      <c r="M29" s="75">
        <f t="shared" si="6"/>
        <v>0</v>
      </c>
      <c r="N29" s="76">
        <f t="shared" si="2"/>
        <v>0</v>
      </c>
      <c r="O29" s="78" t="e">
        <f t="shared" si="3"/>
        <v>#DIV/0!</v>
      </c>
      <c r="P29" s="11" t="e">
        <f t="shared" si="4"/>
        <v>#DIV/0!</v>
      </c>
      <c r="Q29" s="79">
        <f t="shared" si="8"/>
      </c>
      <c r="R29" s="79">
        <f t="shared" si="8"/>
      </c>
      <c r="S29" s="79">
        <f t="shared" si="8"/>
      </c>
      <c r="T29" s="79">
        <f t="shared" si="8"/>
      </c>
      <c r="U29" s="79" t="e">
        <f t="shared" si="8"/>
        <v>#DIV/0!</v>
      </c>
      <c r="V29" s="79">
        <f t="shared" si="8"/>
      </c>
      <c r="W29" s="79">
        <f t="shared" si="8"/>
      </c>
      <c r="X29" s="79">
        <f t="shared" si="8"/>
      </c>
      <c r="Y29" s="79">
        <f t="shared" si="8"/>
      </c>
      <c r="Z29" s="79">
        <f t="shared" si="8"/>
      </c>
      <c r="AA29" s="1"/>
    </row>
    <row r="30" spans="1:27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5"/>
        <v>0</v>
      </c>
      <c r="M30" s="75">
        <f t="shared" si="6"/>
        <v>0</v>
      </c>
      <c r="N30" s="76">
        <f t="shared" si="2"/>
        <v>0</v>
      </c>
      <c r="O30" s="78" t="e">
        <f t="shared" si="3"/>
        <v>#DIV/0!</v>
      </c>
      <c r="P30" s="11" t="str">
        <f t="shared" si="4"/>
        <v>ERROR</v>
      </c>
      <c r="Q30" s="79">
        <f t="shared" si="8"/>
      </c>
      <c r="R30" s="79">
        <f t="shared" si="8"/>
      </c>
      <c r="S30" s="79">
        <f t="shared" si="8"/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79">
        <f t="shared" si="8"/>
      </c>
      <c r="Z30" s="79">
        <f t="shared" si="8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>TRUNC((N31-K31)*60)</f>
        <v>0</v>
      </c>
      <c r="M31" s="75">
        <f>(N31-(K31+L31/60))*3600</f>
        <v>0</v>
      </c>
      <c r="N31" s="76">
        <f t="shared" si="2"/>
        <v>0</v>
      </c>
      <c r="O31" s="78" t="e">
        <f t="shared" si="3"/>
        <v>#DIV/0!</v>
      </c>
      <c r="P31" s="11" t="e">
        <f t="shared" si="4"/>
        <v>#DIV/0!</v>
      </c>
      <c r="Q31" s="79">
        <f t="shared" si="8"/>
      </c>
      <c r="R31" s="79">
        <f t="shared" si="8"/>
      </c>
      <c r="S31" s="79">
        <f t="shared" si="8"/>
      </c>
      <c r="T31" s="79">
        <f t="shared" si="8"/>
      </c>
      <c r="U31" s="79">
        <f t="shared" si="8"/>
      </c>
      <c r="V31" s="79" t="e">
        <f t="shared" si="8"/>
        <v>#DIV/0!</v>
      </c>
      <c r="W31" s="79">
        <f t="shared" si="8"/>
      </c>
      <c r="X31" s="79">
        <f t="shared" si="8"/>
      </c>
      <c r="Y31" s="79">
        <f t="shared" si="8"/>
      </c>
      <c r="Z31" s="79">
        <f t="shared" si="8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>TRUNC((N32-K32)*60)</f>
        <v>0</v>
      </c>
      <c r="M32" s="75">
        <f>(N32-(K32+L32/60))*3600</f>
        <v>0</v>
      </c>
      <c r="N32" s="76">
        <f t="shared" si="2"/>
        <v>0</v>
      </c>
      <c r="O32" s="78" t="e">
        <f t="shared" si="3"/>
        <v>#DIV/0!</v>
      </c>
      <c r="P32" s="11" t="str">
        <f t="shared" si="4"/>
        <v>ERROR</v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</c>
      <c r="V32" s="79">
        <f t="shared" si="8"/>
      </c>
      <c r="W32" s="79">
        <f t="shared" si="8"/>
      </c>
      <c r="X32" s="79">
        <f t="shared" si="8"/>
      </c>
      <c r="Y32" s="79">
        <f t="shared" si="8"/>
      </c>
      <c r="Z32" s="79">
        <f t="shared" si="8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5"/>
        <v>0</v>
      </c>
      <c r="M33" s="75">
        <f t="shared" si="6"/>
        <v>0</v>
      </c>
      <c r="N33" s="76">
        <f t="shared" si="2"/>
        <v>0</v>
      </c>
      <c r="O33" s="78" t="e">
        <f t="shared" si="3"/>
        <v>#DIV/0!</v>
      </c>
      <c r="P33" s="11" t="str">
        <f t="shared" si="4"/>
        <v>ERROR</v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</c>
      <c r="X33" s="79">
        <f t="shared" si="8"/>
      </c>
      <c r="Y33" s="79">
        <f t="shared" si="8"/>
      </c>
      <c r="Z33" s="79">
        <f t="shared" si="8"/>
      </c>
      <c r="AA33" s="1"/>
    </row>
    <row r="34" spans="1:27" ht="12.75">
      <c r="A34" s="73">
        <v>30</v>
      </c>
      <c r="B34" s="81" t="s">
        <v>41</v>
      </c>
      <c r="C34" s="81"/>
      <c r="D34" s="85">
        <v>260</v>
      </c>
      <c r="E34" s="83">
        <v>0</v>
      </c>
      <c r="F34" s="83">
        <v>37</v>
      </c>
      <c r="G34" s="84">
        <v>58</v>
      </c>
      <c r="H34" s="85">
        <v>1</v>
      </c>
      <c r="I34" s="85">
        <v>1</v>
      </c>
      <c r="J34" s="85">
        <v>31</v>
      </c>
      <c r="K34" s="74">
        <f>TRUNC(N34)</f>
        <v>0</v>
      </c>
      <c r="L34" s="75">
        <f>TRUNC((N34-K34)*60)</f>
        <v>23</v>
      </c>
      <c r="M34" s="75">
        <f>(N34-(K34+L34/60))*3600</f>
        <v>32.999999999999766</v>
      </c>
      <c r="N34" s="76">
        <f t="shared" si="2"/>
        <v>0.39249999999999996</v>
      </c>
      <c r="O34" s="78">
        <f t="shared" si="3"/>
        <v>167.13375796178343</v>
      </c>
      <c r="P34" s="11">
        <f t="shared" si="4"/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>
        <f t="shared" si="8"/>
        <v>167.13375796178343</v>
      </c>
      <c r="X34" s="79">
        <f t="shared" si="8"/>
      </c>
      <c r="Y34" s="79">
        <f t="shared" si="8"/>
      </c>
      <c r="Z34" s="79">
        <f t="shared" si="8"/>
      </c>
      <c r="AA34" s="1"/>
    </row>
    <row r="35" spans="1:27" ht="12.75">
      <c r="A35" s="73">
        <v>31</v>
      </c>
      <c r="B35" s="81"/>
      <c r="C35" s="81"/>
      <c r="D35" s="85">
        <v>260</v>
      </c>
      <c r="E35" s="83"/>
      <c r="F35" s="83"/>
      <c r="G35" s="84"/>
      <c r="H35" s="85"/>
      <c r="I35" s="85"/>
      <c r="J35" s="85"/>
      <c r="K35" s="74">
        <f>TRUNC(N35)</f>
        <v>0</v>
      </c>
      <c r="L35" s="75">
        <f>TRUNC((N35-K35)*60)</f>
        <v>0</v>
      </c>
      <c r="M35" s="75">
        <f>(N35-(K35+L35/60))*3600</f>
        <v>0</v>
      </c>
      <c r="N35" s="76">
        <f t="shared" si="2"/>
        <v>0</v>
      </c>
      <c r="O35" s="78" t="e">
        <f t="shared" si="3"/>
        <v>#DIV/0!</v>
      </c>
      <c r="P35" s="11" t="e">
        <f t="shared" si="4"/>
        <v>#DIV/0!</v>
      </c>
      <c r="Q35" s="79">
        <f t="shared" si="8"/>
      </c>
      <c r="R35" s="79">
        <f t="shared" si="8"/>
      </c>
      <c r="S35" s="79">
        <f t="shared" si="8"/>
      </c>
      <c r="T35" s="79">
        <f t="shared" si="8"/>
      </c>
      <c r="U35" s="79">
        <f t="shared" si="8"/>
      </c>
      <c r="V35" s="79">
        <f t="shared" si="8"/>
      </c>
      <c r="W35" s="79" t="e">
        <f t="shared" si="8"/>
        <v>#DIV/0!</v>
      </c>
      <c r="X35" s="79">
        <f t="shared" si="8"/>
      </c>
      <c r="Y35" s="79">
        <f t="shared" si="8"/>
      </c>
      <c r="Z35" s="79">
        <f t="shared" si="8"/>
      </c>
      <c r="AA35" s="1"/>
    </row>
    <row r="36" spans="1:27" ht="12.75">
      <c r="A36" s="73">
        <v>32</v>
      </c>
      <c r="B36" s="81"/>
      <c r="C36" s="81"/>
      <c r="D36" s="85">
        <v>260</v>
      </c>
      <c r="E36" s="83"/>
      <c r="F36" s="83"/>
      <c r="G36" s="84"/>
      <c r="H36" s="85"/>
      <c r="I36" s="85"/>
      <c r="J36" s="85"/>
      <c r="K36" s="74">
        <f>TRUNC(N36)</f>
        <v>0</v>
      </c>
      <c r="L36" s="75">
        <f>TRUNC((N36-K36)*60)</f>
        <v>0</v>
      </c>
      <c r="M36" s="75">
        <f>(N36-(K36+L36/60))*3600</f>
        <v>0</v>
      </c>
      <c r="N36" s="76">
        <f t="shared" si="2"/>
        <v>0</v>
      </c>
      <c r="O36" s="78" t="e">
        <f t="shared" si="3"/>
        <v>#DIV/0!</v>
      </c>
      <c r="P36" s="11" t="e">
        <f t="shared" si="4"/>
        <v>#DIV/0!</v>
      </c>
      <c r="Q36" s="79">
        <f t="shared" si="8"/>
      </c>
      <c r="R36" s="79">
        <f t="shared" si="8"/>
      </c>
      <c r="S36" s="79">
        <f t="shared" si="8"/>
      </c>
      <c r="T36" s="79">
        <f t="shared" si="8"/>
      </c>
      <c r="U36" s="79">
        <f t="shared" si="8"/>
      </c>
      <c r="V36" s="79">
        <f t="shared" si="8"/>
      </c>
      <c r="W36" s="79" t="e">
        <f t="shared" si="8"/>
        <v>#DIV/0!</v>
      </c>
      <c r="X36" s="79">
        <f t="shared" si="8"/>
      </c>
      <c r="Y36" s="79">
        <f t="shared" si="8"/>
      </c>
      <c r="Z36" s="79">
        <f t="shared" si="8"/>
      </c>
      <c r="AA36" s="1"/>
    </row>
    <row r="37" spans="1:27" ht="12.75">
      <c r="A37" s="73">
        <v>33</v>
      </c>
      <c r="B37" s="81"/>
      <c r="C37" s="81"/>
      <c r="D37" s="85">
        <v>260</v>
      </c>
      <c r="E37" s="83"/>
      <c r="F37" s="83"/>
      <c r="G37" s="84"/>
      <c r="H37" s="85"/>
      <c r="I37" s="85"/>
      <c r="J37" s="85"/>
      <c r="K37" s="74">
        <f>TRUNC(N37)</f>
        <v>0</v>
      </c>
      <c r="L37" s="75">
        <f>TRUNC((N37-K37)*60)</f>
        <v>0</v>
      </c>
      <c r="M37" s="75">
        <f>(N37-(K37+L37/60))*3600</f>
        <v>0</v>
      </c>
      <c r="N37" s="76">
        <f t="shared" si="2"/>
        <v>0</v>
      </c>
      <c r="O37" s="78" t="e">
        <f t="shared" si="3"/>
        <v>#DIV/0!</v>
      </c>
      <c r="P37" s="11" t="e">
        <f>IF(SUM(Q37:Z37)=0,"ERROR","")</f>
        <v>#DIV/0!</v>
      </c>
      <c r="Q37" s="79">
        <f t="shared" si="8"/>
      </c>
      <c r="R37" s="79">
        <f t="shared" si="8"/>
      </c>
      <c r="S37" s="79">
        <f t="shared" si="8"/>
      </c>
      <c r="T37" s="79">
        <f t="shared" si="8"/>
      </c>
      <c r="U37" s="79">
        <f t="shared" si="8"/>
      </c>
      <c r="V37" s="79">
        <f t="shared" si="8"/>
      </c>
      <c r="W37" s="79" t="e">
        <f t="shared" si="8"/>
        <v>#DIV/0!</v>
      </c>
      <c r="X37" s="79">
        <f t="shared" si="8"/>
      </c>
      <c r="Y37" s="79">
        <f t="shared" si="8"/>
      </c>
      <c r="Z37" s="79">
        <f t="shared" si="8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5"/>
        <v>0</v>
      </c>
      <c r="M38" s="75">
        <f t="shared" si="6"/>
        <v>0</v>
      </c>
      <c r="N38" s="76">
        <f t="shared" si="2"/>
        <v>0</v>
      </c>
      <c r="O38" s="78" t="e">
        <f t="shared" si="3"/>
        <v>#DIV/0!</v>
      </c>
      <c r="P38" s="11" t="str">
        <f t="shared" si="4"/>
        <v>ERROR</v>
      </c>
      <c r="Q38" s="79">
        <f t="shared" si="8"/>
      </c>
      <c r="R38" s="79">
        <f t="shared" si="8"/>
      </c>
      <c r="S38" s="79">
        <f t="shared" si="8"/>
      </c>
      <c r="T38" s="79">
        <f t="shared" si="8"/>
      </c>
      <c r="U38" s="79">
        <f t="shared" si="8"/>
      </c>
      <c r="V38" s="79">
        <f t="shared" si="8"/>
      </c>
      <c r="W38" s="79">
        <f t="shared" si="8"/>
      </c>
      <c r="X38" s="79">
        <f t="shared" si="8"/>
      </c>
      <c r="Y38" s="79">
        <f t="shared" si="8"/>
      </c>
      <c r="Z38" s="79">
        <f t="shared" si="8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5"/>
        <v>0</v>
      </c>
      <c r="M39" s="75">
        <f t="shared" si="6"/>
        <v>0</v>
      </c>
      <c r="N39" s="76">
        <f t="shared" si="2"/>
        <v>0</v>
      </c>
      <c r="O39" s="78" t="e">
        <f t="shared" si="3"/>
        <v>#DIV/0!</v>
      </c>
      <c r="P39" s="11" t="str">
        <f t="shared" si="4"/>
        <v>ERROR</v>
      </c>
      <c r="Q39" s="79">
        <f t="shared" si="8"/>
      </c>
      <c r="R39" s="79">
        <f t="shared" si="8"/>
      </c>
      <c r="S39" s="79">
        <f t="shared" si="8"/>
      </c>
      <c r="T39" s="79">
        <f t="shared" si="8"/>
      </c>
      <c r="U39" s="79">
        <f t="shared" si="8"/>
      </c>
      <c r="V39" s="79">
        <f t="shared" si="8"/>
      </c>
      <c r="W39" s="79">
        <f t="shared" si="8"/>
      </c>
      <c r="X39" s="79">
        <f t="shared" si="8"/>
      </c>
      <c r="Y39" s="79">
        <f t="shared" si="8"/>
      </c>
      <c r="Z39" s="79">
        <f t="shared" si="8"/>
      </c>
      <c r="AA39" s="1"/>
    </row>
    <row r="40" spans="1:27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5"/>
        <v>0</v>
      </c>
      <c r="M40" s="75">
        <f t="shared" si="6"/>
        <v>0</v>
      </c>
      <c r="N40" s="76">
        <f t="shared" si="2"/>
        <v>0</v>
      </c>
      <c r="O40" s="78" t="e">
        <f t="shared" si="3"/>
        <v>#DIV/0!</v>
      </c>
      <c r="P40" s="11" t="e">
        <f t="shared" si="4"/>
        <v>#DIV/0!</v>
      </c>
      <c r="Q40" s="79">
        <f t="shared" si="8"/>
      </c>
      <c r="R40" s="79">
        <f t="shared" si="8"/>
      </c>
      <c r="S40" s="79">
        <f t="shared" si="8"/>
      </c>
      <c r="T40" s="79">
        <f t="shared" si="8"/>
      </c>
      <c r="U40" s="79">
        <f t="shared" si="8"/>
      </c>
      <c r="V40" s="79">
        <f t="shared" si="8"/>
      </c>
      <c r="W40" s="79">
        <f t="shared" si="8"/>
      </c>
      <c r="X40" s="79" t="e">
        <f t="shared" si="8"/>
        <v>#DIV/0!</v>
      </c>
      <c r="Y40" s="79">
        <f t="shared" si="8"/>
      </c>
      <c r="Z40" s="79">
        <f t="shared" si="8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5"/>
        <v>0</v>
      </c>
      <c r="M41" s="75">
        <f t="shared" si="6"/>
        <v>0</v>
      </c>
      <c r="N41" s="76">
        <f t="shared" si="2"/>
        <v>0</v>
      </c>
      <c r="O41" s="78" t="e">
        <f t="shared" si="3"/>
        <v>#DIV/0!</v>
      </c>
      <c r="P41" s="11" t="str">
        <f t="shared" si="4"/>
        <v>ERROR</v>
      </c>
      <c r="Q41" s="79">
        <f t="shared" si="8"/>
      </c>
      <c r="R41" s="79">
        <f t="shared" si="8"/>
      </c>
      <c r="S41" s="79">
        <f t="shared" si="8"/>
      </c>
      <c r="T41" s="79">
        <f t="shared" si="8"/>
      </c>
      <c r="U41" s="79">
        <f t="shared" si="8"/>
      </c>
      <c r="V41" s="79">
        <f t="shared" si="8"/>
      </c>
      <c r="W41" s="79">
        <f t="shared" si="8"/>
      </c>
      <c r="X41" s="79">
        <f t="shared" si="8"/>
      </c>
      <c r="Y41" s="79">
        <f t="shared" si="8"/>
      </c>
      <c r="Z41" s="79">
        <f t="shared" si="8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5"/>
        <v>0</v>
      </c>
      <c r="M42" s="75">
        <f t="shared" si="6"/>
        <v>0</v>
      </c>
      <c r="N42" s="76">
        <f t="shared" si="2"/>
        <v>0</v>
      </c>
      <c r="O42" s="78" t="e">
        <f t="shared" si="3"/>
        <v>#DIV/0!</v>
      </c>
      <c r="P42" s="11" t="str">
        <f t="shared" si="4"/>
        <v>ERROR</v>
      </c>
      <c r="Q42" s="79">
        <f t="shared" si="8"/>
      </c>
      <c r="R42" s="79">
        <f t="shared" si="8"/>
      </c>
      <c r="S42" s="79">
        <f t="shared" si="8"/>
      </c>
      <c r="T42" s="79">
        <f t="shared" si="8"/>
      </c>
      <c r="U42" s="79">
        <f t="shared" si="8"/>
      </c>
      <c r="V42" s="79">
        <f t="shared" si="8"/>
      </c>
      <c r="W42" s="79">
        <f t="shared" si="8"/>
      </c>
      <c r="X42" s="79">
        <f t="shared" si="8"/>
      </c>
      <c r="Y42" s="79">
        <f t="shared" si="8"/>
      </c>
      <c r="Z42" s="79">
        <f t="shared" si="8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5"/>
        <v>0</v>
      </c>
      <c r="M43" s="75">
        <f t="shared" si="6"/>
        <v>0</v>
      </c>
      <c r="N43" s="76">
        <f t="shared" si="2"/>
        <v>0</v>
      </c>
      <c r="O43" s="78" t="e">
        <f t="shared" si="3"/>
        <v>#DIV/0!</v>
      </c>
      <c r="P43" s="11" t="str">
        <f t="shared" si="4"/>
        <v>ERROR</v>
      </c>
      <c r="Q43" s="79">
        <f t="shared" si="8"/>
      </c>
      <c r="R43" s="79">
        <f t="shared" si="8"/>
      </c>
      <c r="S43" s="79">
        <f t="shared" si="8"/>
      </c>
      <c r="T43" s="79">
        <f t="shared" si="8"/>
      </c>
      <c r="U43" s="79">
        <f t="shared" si="8"/>
      </c>
      <c r="V43" s="79">
        <f t="shared" si="8"/>
      </c>
      <c r="W43" s="79">
        <f t="shared" si="8"/>
      </c>
      <c r="X43" s="79">
        <f t="shared" si="8"/>
      </c>
      <c r="Y43" s="79">
        <f t="shared" si="8"/>
      </c>
      <c r="Z43" s="79">
        <f t="shared" si="8"/>
      </c>
      <c r="AA43" s="1"/>
    </row>
    <row r="44" spans="1:27" ht="12.75">
      <c r="A44" s="73">
        <v>40</v>
      </c>
      <c r="B44" s="81" t="s">
        <v>42</v>
      </c>
      <c r="C44" s="81"/>
      <c r="D44" s="85">
        <v>225</v>
      </c>
      <c r="E44" s="85">
        <v>0</v>
      </c>
      <c r="F44" s="85">
        <v>38</v>
      </c>
      <c r="G44" s="85">
        <v>58</v>
      </c>
      <c r="H44" s="85">
        <v>1</v>
      </c>
      <c r="I44" s="85">
        <v>4</v>
      </c>
      <c r="J44" s="85">
        <v>42</v>
      </c>
      <c r="K44" s="74">
        <f>TRUNC(N44)</f>
        <v>0</v>
      </c>
      <c r="L44" s="75">
        <f t="shared" si="5"/>
        <v>25</v>
      </c>
      <c r="M44" s="75">
        <f t="shared" si="6"/>
        <v>44.000000000000284</v>
      </c>
      <c r="N44" s="76">
        <f t="shared" si="2"/>
        <v>0.428888888888889</v>
      </c>
      <c r="O44" s="78">
        <f t="shared" si="3"/>
        <v>152.95336787564761</v>
      </c>
      <c r="P44" s="11">
        <f t="shared" si="4"/>
      </c>
      <c r="Q44" s="79">
        <f aca="true" t="shared" si="9" ref="Q44:Z64">IF($D44=Q$4,$O44,"")</f>
      </c>
      <c r="R44" s="79">
        <f t="shared" si="9"/>
      </c>
      <c r="S44" s="79">
        <f t="shared" si="9"/>
      </c>
      <c r="T44" s="79">
        <f t="shared" si="9"/>
      </c>
      <c r="U44" s="79">
        <f t="shared" si="9"/>
      </c>
      <c r="V44" s="79">
        <f t="shared" si="9"/>
      </c>
      <c r="W44" s="79">
        <f t="shared" si="9"/>
      </c>
      <c r="X44" s="79">
        <f t="shared" si="9"/>
      </c>
      <c r="Y44" s="79">
        <f t="shared" si="9"/>
        <v>152.95336787564761</v>
      </c>
      <c r="Z44" s="79">
        <f t="shared" si="9"/>
      </c>
      <c r="AA44" s="1"/>
    </row>
    <row r="45" spans="1:27" ht="12.75">
      <c r="A45" s="73">
        <v>41</v>
      </c>
      <c r="B45" s="81"/>
      <c r="C45" s="81"/>
      <c r="D45" s="85">
        <v>225</v>
      </c>
      <c r="E45" s="85"/>
      <c r="F45" s="85"/>
      <c r="G45" s="85"/>
      <c r="H45" s="85"/>
      <c r="I45" s="85"/>
      <c r="J45" s="85"/>
      <c r="K45" s="74">
        <f>TRUNC(N45)</f>
        <v>0</v>
      </c>
      <c r="L45" s="75">
        <f t="shared" si="5"/>
        <v>0</v>
      </c>
      <c r="M45" s="75">
        <f t="shared" si="6"/>
        <v>0</v>
      </c>
      <c r="N45" s="76">
        <f t="shared" si="2"/>
        <v>0</v>
      </c>
      <c r="O45" s="78" t="e">
        <f t="shared" si="3"/>
        <v>#DIV/0!</v>
      </c>
      <c r="P45" s="11" t="e">
        <f t="shared" si="4"/>
        <v>#DIV/0!</v>
      </c>
      <c r="Q45" s="79">
        <f t="shared" si="9"/>
      </c>
      <c r="R45" s="79">
        <f t="shared" si="9"/>
      </c>
      <c r="S45" s="79">
        <f t="shared" si="9"/>
      </c>
      <c r="T45" s="79">
        <f t="shared" si="9"/>
      </c>
      <c r="U45" s="79">
        <f t="shared" si="9"/>
      </c>
      <c r="V45" s="79">
        <f t="shared" si="9"/>
      </c>
      <c r="W45" s="79">
        <f t="shared" si="9"/>
      </c>
      <c r="X45" s="79">
        <f t="shared" si="9"/>
      </c>
      <c r="Y45" s="79" t="e">
        <f t="shared" si="9"/>
        <v>#DIV/0!</v>
      </c>
      <c r="Z45" s="79">
        <f t="shared" si="9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5"/>
        <v>0</v>
      </c>
      <c r="M46" s="75">
        <f t="shared" si="6"/>
        <v>0</v>
      </c>
      <c r="N46" s="76">
        <f t="shared" si="2"/>
        <v>0</v>
      </c>
      <c r="O46" s="78" t="e">
        <f t="shared" si="3"/>
        <v>#DIV/0!</v>
      </c>
      <c r="P46" s="11" t="str">
        <f t="shared" si="4"/>
        <v>ERROR</v>
      </c>
      <c r="Q46" s="79">
        <f t="shared" si="9"/>
      </c>
      <c r="R46" s="79">
        <f t="shared" si="9"/>
      </c>
      <c r="S46" s="79">
        <f t="shared" si="9"/>
      </c>
      <c r="T46" s="79">
        <f t="shared" si="9"/>
      </c>
      <c r="U46" s="79">
        <f t="shared" si="9"/>
      </c>
      <c r="V46" s="79">
        <f t="shared" si="9"/>
      </c>
      <c r="W46" s="79">
        <f t="shared" si="9"/>
      </c>
      <c r="X46" s="79">
        <f t="shared" si="9"/>
      </c>
      <c r="Y46" s="79">
        <f t="shared" si="9"/>
      </c>
      <c r="Z46" s="79">
        <f t="shared" si="9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5"/>
        <v>0</v>
      </c>
      <c r="M47" s="75">
        <f t="shared" si="6"/>
        <v>0</v>
      </c>
      <c r="N47" s="76">
        <f t="shared" si="2"/>
        <v>0</v>
      </c>
      <c r="O47" s="78" t="e">
        <f t="shared" si="3"/>
        <v>#DIV/0!</v>
      </c>
      <c r="P47" s="11" t="str">
        <f t="shared" si="4"/>
        <v>ERROR</v>
      </c>
      <c r="Q47" s="79">
        <f t="shared" si="9"/>
      </c>
      <c r="R47" s="79">
        <f t="shared" si="9"/>
      </c>
      <c r="S47" s="79">
        <f t="shared" si="9"/>
      </c>
      <c r="T47" s="79">
        <f t="shared" si="9"/>
      </c>
      <c r="U47" s="79">
        <f t="shared" si="9"/>
      </c>
      <c r="V47" s="79">
        <f t="shared" si="9"/>
      </c>
      <c r="W47" s="79">
        <f t="shared" si="9"/>
      </c>
      <c r="X47" s="79">
        <f t="shared" si="9"/>
      </c>
      <c r="Y47" s="79">
        <f t="shared" si="9"/>
      </c>
      <c r="Z47" s="79">
        <f t="shared" si="9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5"/>
        <v>0</v>
      </c>
      <c r="M48" s="75">
        <f t="shared" si="6"/>
        <v>0</v>
      </c>
      <c r="N48" s="76">
        <f t="shared" si="2"/>
        <v>0</v>
      </c>
      <c r="O48" s="78" t="e">
        <f t="shared" si="3"/>
        <v>#DIV/0!</v>
      </c>
      <c r="P48" s="11" t="str">
        <f t="shared" si="4"/>
        <v>ERROR</v>
      </c>
      <c r="Q48" s="79">
        <f t="shared" si="9"/>
      </c>
      <c r="R48" s="79">
        <f t="shared" si="9"/>
      </c>
      <c r="S48" s="79">
        <f t="shared" si="9"/>
      </c>
      <c r="T48" s="79">
        <f t="shared" si="9"/>
      </c>
      <c r="U48" s="79">
        <f t="shared" si="9"/>
      </c>
      <c r="V48" s="79">
        <f t="shared" si="9"/>
      </c>
      <c r="W48" s="79">
        <f t="shared" si="9"/>
      </c>
      <c r="X48" s="79">
        <f t="shared" si="9"/>
      </c>
      <c r="Y48" s="79">
        <f t="shared" si="9"/>
      </c>
      <c r="Z48" s="79">
        <f t="shared" si="9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>
        <f>TRUNC(N49)</f>
        <v>0</v>
      </c>
      <c r="L49" s="75">
        <f t="shared" si="5"/>
        <v>0</v>
      </c>
      <c r="M49" s="75">
        <f t="shared" si="6"/>
        <v>0</v>
      </c>
      <c r="N49" s="76">
        <f t="shared" si="2"/>
        <v>0</v>
      </c>
      <c r="O49" s="78" t="e">
        <f t="shared" si="3"/>
        <v>#DIV/0!</v>
      </c>
      <c r="P49" s="11" t="e">
        <f t="shared" si="4"/>
        <v>#DIV/0!</v>
      </c>
      <c r="Q49" s="79">
        <f t="shared" si="9"/>
      </c>
      <c r="R49" s="79">
        <f t="shared" si="9"/>
      </c>
      <c r="S49" s="79">
        <f t="shared" si="9"/>
      </c>
      <c r="T49" s="79">
        <f t="shared" si="9"/>
      </c>
      <c r="U49" s="79">
        <f t="shared" si="9"/>
      </c>
      <c r="V49" s="79">
        <f t="shared" si="9"/>
      </c>
      <c r="W49" s="79">
        <f t="shared" si="9"/>
      </c>
      <c r="X49" s="79">
        <f t="shared" si="9"/>
      </c>
      <c r="Y49" s="79">
        <f t="shared" si="9"/>
      </c>
      <c r="Z49" s="79" t="e">
        <f t="shared" si="9"/>
        <v>#DIV/0!</v>
      </c>
      <c r="AA49" s="1"/>
    </row>
    <row r="50" spans="1:27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5"/>
        <v>0</v>
      </c>
      <c r="M50" s="75">
        <f t="shared" si="6"/>
        <v>0</v>
      </c>
      <c r="N50" s="76">
        <f t="shared" si="2"/>
        <v>0</v>
      </c>
      <c r="O50" s="78" t="e">
        <f t="shared" si="3"/>
        <v>#DIV/0!</v>
      </c>
      <c r="P50" s="11" t="e">
        <f t="shared" si="4"/>
        <v>#DIV/0!</v>
      </c>
      <c r="Q50" s="79">
        <f t="shared" si="9"/>
      </c>
      <c r="R50" s="79">
        <f t="shared" si="9"/>
      </c>
      <c r="S50" s="79">
        <f t="shared" si="9"/>
      </c>
      <c r="T50" s="79">
        <f t="shared" si="9"/>
      </c>
      <c r="U50" s="79">
        <f t="shared" si="9"/>
      </c>
      <c r="V50" s="79">
        <f t="shared" si="9"/>
      </c>
      <c r="W50" s="79">
        <f t="shared" si="9"/>
      </c>
      <c r="X50" s="79">
        <f t="shared" si="9"/>
      </c>
      <c r="Y50" s="79">
        <f t="shared" si="9"/>
      </c>
      <c r="Z50" s="79" t="e">
        <f t="shared" si="9"/>
        <v>#DIV/0!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5"/>
        <v>0</v>
      </c>
      <c r="M51" s="75">
        <f t="shared" si="6"/>
        <v>0</v>
      </c>
      <c r="N51" s="76">
        <f t="shared" si="2"/>
        <v>0</v>
      </c>
      <c r="O51" s="78" t="e">
        <f t="shared" si="3"/>
        <v>#DIV/0!</v>
      </c>
      <c r="P51" s="11" t="str">
        <f t="shared" si="4"/>
        <v>ERROR</v>
      </c>
      <c r="Q51" s="79">
        <f t="shared" si="9"/>
      </c>
      <c r="R51" s="79">
        <f t="shared" si="9"/>
      </c>
      <c r="S51" s="79">
        <f t="shared" si="9"/>
      </c>
      <c r="T51" s="79">
        <f t="shared" si="9"/>
      </c>
      <c r="U51" s="79">
        <f t="shared" si="9"/>
      </c>
      <c r="V51" s="79">
        <f t="shared" si="9"/>
      </c>
      <c r="W51" s="79">
        <f t="shared" si="9"/>
      </c>
      <c r="X51" s="79">
        <f t="shared" si="9"/>
      </c>
      <c r="Y51" s="79">
        <f t="shared" si="9"/>
      </c>
      <c r="Z51" s="79">
        <f t="shared" si="9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5"/>
        <v>0</v>
      </c>
      <c r="M52" s="75">
        <f t="shared" si="6"/>
        <v>0</v>
      </c>
      <c r="N52" s="76">
        <f t="shared" si="2"/>
        <v>0</v>
      </c>
      <c r="O52" s="78" t="e">
        <f t="shared" si="3"/>
        <v>#DIV/0!</v>
      </c>
      <c r="P52" s="11" t="str">
        <f t="shared" si="4"/>
        <v>ERROR</v>
      </c>
      <c r="Q52" s="79">
        <f t="shared" si="9"/>
      </c>
      <c r="R52" s="79">
        <f t="shared" si="9"/>
      </c>
      <c r="S52" s="79">
        <f t="shared" si="9"/>
      </c>
      <c r="T52" s="79">
        <f t="shared" si="9"/>
      </c>
      <c r="U52" s="79">
        <f t="shared" si="9"/>
      </c>
      <c r="V52" s="79">
        <f t="shared" si="9"/>
      </c>
      <c r="W52" s="79">
        <f t="shared" si="9"/>
      </c>
      <c r="X52" s="79">
        <f t="shared" si="9"/>
      </c>
      <c r="Y52" s="79">
        <f t="shared" si="9"/>
      </c>
      <c r="Z52" s="79">
        <f t="shared" si="9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5"/>
        <v>0</v>
      </c>
      <c r="M53" s="75">
        <f t="shared" si="6"/>
        <v>0</v>
      </c>
      <c r="N53" s="76">
        <f t="shared" si="2"/>
        <v>0</v>
      </c>
      <c r="O53" s="78" t="e">
        <f t="shared" si="3"/>
        <v>#DIV/0!</v>
      </c>
      <c r="P53" s="11" t="str">
        <f t="shared" si="4"/>
        <v>ERROR</v>
      </c>
      <c r="Q53" s="79">
        <f t="shared" si="9"/>
      </c>
      <c r="R53" s="79">
        <f t="shared" si="9"/>
      </c>
      <c r="S53" s="79">
        <f t="shared" si="9"/>
      </c>
      <c r="T53" s="79">
        <f t="shared" si="9"/>
      </c>
      <c r="U53" s="79">
        <f t="shared" si="9"/>
      </c>
      <c r="V53" s="79">
        <f t="shared" si="9"/>
      </c>
      <c r="W53" s="79">
        <f t="shared" si="9"/>
      </c>
      <c r="X53" s="79">
        <f t="shared" si="9"/>
      </c>
      <c r="Y53" s="79">
        <f t="shared" si="9"/>
      </c>
      <c r="Z53" s="79">
        <f t="shared" si="9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5"/>
        <v>0</v>
      </c>
      <c r="M54" s="75">
        <f t="shared" si="6"/>
        <v>0</v>
      </c>
      <c r="N54" s="76">
        <f t="shared" si="2"/>
        <v>0</v>
      </c>
      <c r="O54" s="78" t="e">
        <f t="shared" si="3"/>
        <v>#DIV/0!</v>
      </c>
      <c r="P54" s="11" t="str">
        <f t="shared" si="4"/>
        <v>ERROR</v>
      </c>
      <c r="Q54" s="79">
        <f t="shared" si="9"/>
      </c>
      <c r="R54" s="79">
        <f t="shared" si="9"/>
      </c>
      <c r="S54" s="79">
        <f t="shared" si="9"/>
      </c>
      <c r="T54" s="79">
        <f t="shared" si="9"/>
      </c>
      <c r="U54" s="79">
        <f t="shared" si="9"/>
      </c>
      <c r="V54" s="79">
        <f t="shared" si="9"/>
      </c>
      <c r="W54" s="79">
        <f t="shared" si="9"/>
      </c>
      <c r="X54" s="79">
        <f t="shared" si="9"/>
      </c>
      <c r="Y54" s="79">
        <f t="shared" si="9"/>
      </c>
      <c r="Z54" s="79">
        <f t="shared" si="9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5"/>
        <v>0</v>
      </c>
      <c r="M55" s="75">
        <f t="shared" si="6"/>
        <v>0</v>
      </c>
      <c r="N55" s="76">
        <f t="shared" si="2"/>
        <v>0</v>
      </c>
      <c r="O55" s="78" t="e">
        <f t="shared" si="3"/>
        <v>#DIV/0!</v>
      </c>
      <c r="P55" s="11" t="e">
        <f t="shared" si="4"/>
        <v>#DIV/0!</v>
      </c>
      <c r="Q55" s="79" t="e">
        <f t="shared" si="9"/>
        <v>#DIV/0!</v>
      </c>
      <c r="R55" s="79">
        <f t="shared" si="9"/>
      </c>
      <c r="S55" s="79">
        <f t="shared" si="9"/>
      </c>
      <c r="T55" s="79">
        <f t="shared" si="9"/>
      </c>
      <c r="U55" s="79">
        <f t="shared" si="9"/>
      </c>
      <c r="V55" s="79">
        <f t="shared" si="9"/>
      </c>
      <c r="W55" s="79">
        <f t="shared" si="9"/>
      </c>
      <c r="X55" s="79">
        <f t="shared" si="9"/>
      </c>
      <c r="Y55" s="79">
        <f t="shared" si="9"/>
      </c>
      <c r="Z55" s="79">
        <f t="shared" si="9"/>
      </c>
      <c r="AA55" s="1"/>
    </row>
    <row r="56" spans="1:27" ht="12.75">
      <c r="A56" s="73"/>
      <c r="B56" s="81"/>
      <c r="C56" s="81"/>
      <c r="D56" s="85">
        <v>310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5"/>
        <v>0</v>
      </c>
      <c r="M56" s="75">
        <f t="shared" si="6"/>
        <v>0</v>
      </c>
      <c r="N56" s="76">
        <f t="shared" si="2"/>
        <v>0</v>
      </c>
      <c r="O56" s="78" t="e">
        <f t="shared" si="3"/>
        <v>#DIV/0!</v>
      </c>
      <c r="P56" s="11" t="e">
        <f>IF(SUM(Q56:Z56)=0,"ERROR","")</f>
        <v>#DIV/0!</v>
      </c>
      <c r="Q56" s="79">
        <f t="shared" si="9"/>
      </c>
      <c r="R56" s="79" t="e">
        <f t="shared" si="9"/>
        <v>#DIV/0!</v>
      </c>
      <c r="S56" s="79">
        <f t="shared" si="9"/>
      </c>
      <c r="T56" s="79"/>
      <c r="U56" s="79"/>
      <c r="V56" s="79">
        <f t="shared" si="9"/>
      </c>
      <c r="W56" s="79"/>
      <c r="X56" s="79">
        <f t="shared" si="9"/>
      </c>
      <c r="Y56" s="79"/>
      <c r="Z56" s="79"/>
      <c r="AA56" s="1"/>
    </row>
    <row r="57" spans="1:27" ht="12.75">
      <c r="A57" s="73"/>
      <c r="B57" s="81"/>
      <c r="C57" s="81"/>
      <c r="D57" s="85">
        <v>300</v>
      </c>
      <c r="E57" s="85">
        <v>0</v>
      </c>
      <c r="F57" s="85">
        <v>39</v>
      </c>
      <c r="G57" s="85">
        <v>0</v>
      </c>
      <c r="H57" s="85">
        <v>0</v>
      </c>
      <c r="I57" s="85">
        <v>59</v>
      </c>
      <c r="J57" s="85">
        <v>36</v>
      </c>
      <c r="K57" s="74">
        <f t="shared" si="1"/>
        <v>0</v>
      </c>
      <c r="L57" s="75">
        <f t="shared" si="5"/>
        <v>20</v>
      </c>
      <c r="M57" s="75">
        <f t="shared" si="6"/>
        <v>35.99999999999983</v>
      </c>
      <c r="N57" s="76">
        <f t="shared" si="2"/>
        <v>0.34333333333333327</v>
      </c>
      <c r="O57" s="78">
        <f t="shared" si="3"/>
        <v>191.06796116504856</v>
      </c>
      <c r="P57" s="11">
        <f t="shared" si="4"/>
      </c>
      <c r="Q57" s="79">
        <f t="shared" si="9"/>
      </c>
      <c r="R57" s="79">
        <f t="shared" si="9"/>
      </c>
      <c r="S57" s="79">
        <f t="shared" si="9"/>
        <v>191.06796116504856</v>
      </c>
      <c r="T57" s="79"/>
      <c r="U57" s="79"/>
      <c r="V57" s="79">
        <f t="shared" si="9"/>
      </c>
      <c r="W57" s="79"/>
      <c r="X57" s="79">
        <f t="shared" si="9"/>
      </c>
      <c r="Y57" s="79"/>
      <c r="Z57" s="79"/>
      <c r="AA57" s="1"/>
    </row>
    <row r="58" spans="1:27" ht="12.75">
      <c r="A58" s="73"/>
      <c r="B58" s="81"/>
      <c r="C58" s="81"/>
      <c r="D58" s="85" t="s">
        <v>14</v>
      </c>
      <c r="E58" s="85"/>
      <c r="F58" s="85"/>
      <c r="G58" s="85"/>
      <c r="H58" s="85"/>
      <c r="I58" s="85"/>
      <c r="J58" s="85"/>
      <c r="K58" s="74">
        <f t="shared" si="1"/>
        <v>0</v>
      </c>
      <c r="L58" s="75">
        <f t="shared" si="5"/>
        <v>0</v>
      </c>
      <c r="M58" s="75">
        <f t="shared" si="6"/>
        <v>0</v>
      </c>
      <c r="N58" s="76">
        <f t="shared" si="2"/>
        <v>0</v>
      </c>
      <c r="O58" s="78" t="e">
        <f t="shared" si="3"/>
        <v>#DIV/0!</v>
      </c>
      <c r="P58" s="11" t="e">
        <f t="shared" si="4"/>
        <v>#DIV/0!</v>
      </c>
      <c r="Q58" s="79">
        <f t="shared" si="9"/>
      </c>
      <c r="R58" s="79">
        <f t="shared" si="9"/>
      </c>
      <c r="S58" s="79">
        <f t="shared" si="9"/>
      </c>
      <c r="T58" s="79" t="e">
        <f t="shared" si="9"/>
        <v>#DIV/0!</v>
      </c>
      <c r="U58" s="79">
        <f t="shared" si="9"/>
      </c>
      <c r="V58" s="79">
        <f t="shared" si="9"/>
      </c>
      <c r="W58" s="79">
        <f t="shared" si="9"/>
      </c>
      <c r="X58" s="79">
        <f t="shared" si="9"/>
      </c>
      <c r="Y58" s="79">
        <f t="shared" si="9"/>
      </c>
      <c r="Z58" s="79">
        <f t="shared" si="9"/>
      </c>
      <c r="AA58" s="1"/>
    </row>
    <row r="59" spans="1:27" ht="12.75">
      <c r="A59" s="73"/>
      <c r="B59" s="81"/>
      <c r="C59" s="81"/>
      <c r="D59" s="85">
        <v>285</v>
      </c>
      <c r="E59" s="85">
        <v>0</v>
      </c>
      <c r="F59" s="85">
        <v>36</v>
      </c>
      <c r="G59" s="85">
        <v>41</v>
      </c>
      <c r="H59" s="85">
        <v>0</v>
      </c>
      <c r="I59" s="85">
        <v>58</v>
      </c>
      <c r="J59" s="85">
        <v>36</v>
      </c>
      <c r="K59" s="74">
        <f t="shared" si="1"/>
        <v>0</v>
      </c>
      <c r="L59" s="75">
        <f t="shared" si="5"/>
        <v>21</v>
      </c>
      <c r="M59" s="75">
        <f t="shared" si="6"/>
        <v>55.000000000000206</v>
      </c>
      <c r="N59" s="76">
        <f t="shared" si="2"/>
        <v>0.3652777777777778</v>
      </c>
      <c r="O59" s="78">
        <f t="shared" si="3"/>
        <v>179.58935361216726</v>
      </c>
      <c r="P59" s="11">
        <f t="shared" si="4"/>
      </c>
      <c r="Q59" s="79">
        <f t="shared" si="9"/>
      </c>
      <c r="R59" s="79">
        <f t="shared" si="9"/>
      </c>
      <c r="S59" s="79">
        <f t="shared" si="9"/>
      </c>
      <c r="T59" s="79">
        <f t="shared" si="9"/>
      </c>
      <c r="U59" s="79">
        <f t="shared" si="9"/>
        <v>179.58935361216726</v>
      </c>
      <c r="V59" s="79">
        <f t="shared" si="9"/>
      </c>
      <c r="W59" s="79">
        <f t="shared" si="9"/>
      </c>
      <c r="X59" s="79">
        <f t="shared" si="9"/>
      </c>
      <c r="Y59" s="79">
        <f t="shared" si="9"/>
      </c>
      <c r="Z59" s="79">
        <f t="shared" si="9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5"/>
        <v>0</v>
      </c>
      <c r="M60" s="75">
        <f t="shared" si="6"/>
        <v>0</v>
      </c>
      <c r="N60" s="76">
        <f t="shared" si="2"/>
        <v>0</v>
      </c>
      <c r="O60" s="78" t="e">
        <f t="shared" si="3"/>
        <v>#DIV/0!</v>
      </c>
      <c r="P60" s="11" t="e">
        <f t="shared" si="4"/>
        <v>#DIV/0!</v>
      </c>
      <c r="Q60" s="79">
        <f t="shared" si="9"/>
      </c>
      <c r="R60" s="79">
        <f t="shared" si="9"/>
      </c>
      <c r="S60" s="79">
        <f t="shared" si="9"/>
      </c>
      <c r="T60" s="79">
        <f t="shared" si="9"/>
      </c>
      <c r="U60" s="79">
        <f t="shared" si="9"/>
      </c>
      <c r="V60" s="79" t="e">
        <f t="shared" si="9"/>
        <v>#DIV/0!</v>
      </c>
      <c r="W60" s="79">
        <f t="shared" si="9"/>
      </c>
      <c r="X60" s="79">
        <f t="shared" si="9"/>
      </c>
      <c r="Y60" s="79">
        <f t="shared" si="9"/>
      </c>
      <c r="Z60" s="79">
        <f t="shared" si="9"/>
      </c>
      <c r="AA60" s="1"/>
    </row>
    <row r="61" spans="1:27" ht="12.75">
      <c r="A61" s="73"/>
      <c r="B61" s="81"/>
      <c r="C61" s="81"/>
      <c r="D61" s="85">
        <v>260</v>
      </c>
      <c r="E61" s="85">
        <v>0</v>
      </c>
      <c r="F61" s="85">
        <v>37</v>
      </c>
      <c r="G61" s="85">
        <v>8</v>
      </c>
      <c r="H61" s="85">
        <v>0</v>
      </c>
      <c r="I61" s="85">
        <v>59</v>
      </c>
      <c r="J61" s="85">
        <v>58</v>
      </c>
      <c r="K61" s="74">
        <f t="shared" si="1"/>
        <v>0</v>
      </c>
      <c r="L61" s="75">
        <f t="shared" si="5"/>
        <v>22</v>
      </c>
      <c r="M61" s="75">
        <f t="shared" si="6"/>
        <v>49.99999999999962</v>
      </c>
      <c r="N61" s="76">
        <f t="shared" si="2"/>
        <v>0.3805555555555554</v>
      </c>
      <c r="O61" s="78">
        <f t="shared" si="3"/>
        <v>172.37956204379566</v>
      </c>
      <c r="P61" s="11">
        <f t="shared" si="4"/>
      </c>
      <c r="Q61" s="79">
        <f t="shared" si="9"/>
      </c>
      <c r="R61" s="79">
        <f t="shared" si="9"/>
      </c>
      <c r="S61" s="79">
        <f t="shared" si="9"/>
      </c>
      <c r="T61" s="79">
        <f t="shared" si="9"/>
      </c>
      <c r="U61" s="79">
        <f t="shared" si="9"/>
      </c>
      <c r="V61" s="79">
        <f t="shared" si="9"/>
      </c>
      <c r="W61" s="79">
        <f t="shared" si="9"/>
        <v>172.37956204379566</v>
      </c>
      <c r="X61" s="79">
        <f t="shared" si="9"/>
      </c>
      <c r="Y61" s="79">
        <f t="shared" si="9"/>
      </c>
      <c r="Z61" s="79">
        <f t="shared" si="9"/>
      </c>
      <c r="AA61" s="1"/>
    </row>
    <row r="62" spans="1:27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>
        <f t="shared" si="1"/>
        <v>0</v>
      </c>
      <c r="L62" s="75">
        <f t="shared" si="5"/>
        <v>0</v>
      </c>
      <c r="M62" s="75">
        <f t="shared" si="6"/>
        <v>0</v>
      </c>
      <c r="N62" s="76">
        <f t="shared" si="2"/>
        <v>0</v>
      </c>
      <c r="O62" s="78" t="e">
        <f t="shared" si="3"/>
        <v>#DIV/0!</v>
      </c>
      <c r="P62" s="11" t="e">
        <f t="shared" si="4"/>
        <v>#DIV/0!</v>
      </c>
      <c r="Q62" s="79">
        <f t="shared" si="9"/>
      </c>
      <c r="R62" s="79">
        <f t="shared" si="9"/>
      </c>
      <c r="S62" s="79">
        <f t="shared" si="9"/>
      </c>
      <c r="T62" s="79"/>
      <c r="U62" s="79"/>
      <c r="V62" s="79">
        <f t="shared" si="9"/>
      </c>
      <c r="W62" s="79"/>
      <c r="X62" s="79" t="e">
        <f t="shared" si="9"/>
        <v>#DIV/0!</v>
      </c>
      <c r="Y62" s="79"/>
      <c r="Z62" s="79"/>
      <c r="AA62" s="1"/>
    </row>
    <row r="63" spans="1:27" ht="12.75">
      <c r="A63" s="73"/>
      <c r="B63" s="81"/>
      <c r="C63" s="81"/>
      <c r="D63" s="85">
        <v>225</v>
      </c>
      <c r="E63" s="85">
        <v>0</v>
      </c>
      <c r="F63" s="85">
        <v>37</v>
      </c>
      <c r="G63" s="85">
        <v>41</v>
      </c>
      <c r="H63" s="85">
        <v>1</v>
      </c>
      <c r="I63" s="85">
        <v>3</v>
      </c>
      <c r="J63" s="85">
        <v>41</v>
      </c>
      <c r="K63" s="74">
        <f t="shared" si="1"/>
        <v>0</v>
      </c>
      <c r="L63" s="75">
        <f t="shared" si="5"/>
        <v>26</v>
      </c>
      <c r="M63" s="75">
        <f t="shared" si="6"/>
        <v>0</v>
      </c>
      <c r="N63" s="76">
        <f t="shared" si="2"/>
        <v>0.43333333333333335</v>
      </c>
      <c r="O63" s="78">
        <f t="shared" si="3"/>
        <v>151.38461538461536</v>
      </c>
      <c r="P63" s="11">
        <f t="shared" si="4"/>
      </c>
      <c r="Q63" s="79">
        <f t="shared" si="9"/>
      </c>
      <c r="R63" s="79">
        <f t="shared" si="9"/>
      </c>
      <c r="S63" s="79">
        <f t="shared" si="9"/>
      </c>
      <c r="T63" s="79">
        <f t="shared" si="9"/>
      </c>
      <c r="U63" s="79">
        <f t="shared" si="9"/>
      </c>
      <c r="V63" s="79">
        <f t="shared" si="9"/>
      </c>
      <c r="W63" s="79">
        <f t="shared" si="9"/>
      </c>
      <c r="X63" s="79">
        <f t="shared" si="9"/>
      </c>
      <c r="Y63" s="79">
        <f t="shared" si="9"/>
        <v>151.38461538461536</v>
      </c>
      <c r="Z63" s="79">
        <f t="shared" si="9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1"/>
        <v>0</v>
      </c>
      <c r="L64" s="75">
        <f t="shared" si="5"/>
        <v>0</v>
      </c>
      <c r="M64" s="75">
        <f t="shared" si="6"/>
        <v>0</v>
      </c>
      <c r="N64" s="76">
        <f t="shared" si="2"/>
        <v>0</v>
      </c>
      <c r="O64" s="78" t="e">
        <f t="shared" si="3"/>
        <v>#DIV/0!</v>
      </c>
      <c r="P64" s="11" t="e">
        <f t="shared" si="4"/>
        <v>#DIV/0!</v>
      </c>
      <c r="Q64" s="79">
        <f t="shared" si="9"/>
      </c>
      <c r="R64" s="79">
        <f t="shared" si="9"/>
      </c>
      <c r="S64" s="79">
        <f t="shared" si="9"/>
      </c>
      <c r="T64" s="79">
        <f t="shared" si="9"/>
      </c>
      <c r="U64" s="79">
        <f t="shared" si="9"/>
      </c>
      <c r="V64" s="79">
        <f t="shared" si="9"/>
      </c>
      <c r="W64" s="79">
        <f t="shared" si="9"/>
      </c>
      <c r="X64" s="79">
        <f t="shared" si="9"/>
      </c>
      <c r="Y64" s="79">
        <f t="shared" si="9"/>
      </c>
      <c r="Z64" s="79" t="e">
        <f t="shared" si="9"/>
        <v>#DIV/0!</v>
      </c>
      <c r="AA64" s="1"/>
    </row>
    <row r="65" spans="16:26" ht="12.75">
      <c r="P65" s="105" t="s">
        <v>30</v>
      </c>
      <c r="R65" s="1">
        <v>0</v>
      </c>
      <c r="S65" s="106" t="e">
        <f>R8-S15</f>
        <v>#DIV/0!</v>
      </c>
      <c r="T65" s="106" t="e">
        <f>R8-T20</f>
        <v>#DIV/0!</v>
      </c>
      <c r="U65" s="106" t="e">
        <f>R8-U24</f>
        <v>#DIV/0!</v>
      </c>
      <c r="V65" s="106" t="e">
        <f>R8-V32</f>
        <v>#DIV/0!</v>
      </c>
      <c r="W65" s="106" t="e">
        <f>R8-W34</f>
        <v>#DIV/0!</v>
      </c>
      <c r="Y65" s="106" t="e">
        <f>R7-Y44</f>
        <v>#DIV/0!</v>
      </c>
      <c r="Z65" s="106" t="e">
        <f>R7-Z49</f>
        <v>#DIV/0!</v>
      </c>
    </row>
    <row r="66" spans="16:26" ht="12.75">
      <c r="P66" s="105" t="s">
        <v>31</v>
      </c>
      <c r="Q66" s="106">
        <f>SUM(Q58:Q65)</f>
        <v>0</v>
      </c>
      <c r="R66" s="106" t="e">
        <f>SUM(R56:R65)</f>
        <v>#DIV/0!</v>
      </c>
      <c r="S66" s="106" t="e">
        <f>SUM(S57:S65)</f>
        <v>#DIV/0!</v>
      </c>
      <c r="T66" s="106" t="e">
        <f aca="true" t="shared" si="10" ref="T66:Z66">SUM(T58:T65)</f>
        <v>#DIV/0!</v>
      </c>
      <c r="U66" s="106" t="e">
        <f t="shared" si="10"/>
        <v>#DIV/0!</v>
      </c>
      <c r="V66" s="106" t="e">
        <f>SUM(V56:V65)</f>
        <v>#DIV/0!</v>
      </c>
      <c r="W66" s="106" t="e">
        <f t="shared" si="10"/>
        <v>#DIV/0!</v>
      </c>
      <c r="X66" s="106" t="e">
        <f t="shared" si="10"/>
        <v>#DIV/0!</v>
      </c>
      <c r="Y66" s="106" t="e">
        <f t="shared" si="10"/>
        <v>#DIV/0!</v>
      </c>
      <c r="Z66" s="106" t="e">
        <f t="shared" si="10"/>
        <v>#DIV/0!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">
      <selection activeCell="J7" sqref="J7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38</v>
      </c>
      <c r="C5" s="86"/>
      <c r="D5" s="86"/>
      <c r="E5" s="86"/>
      <c r="F5" s="86">
        <v>0</v>
      </c>
      <c r="G5" s="87">
        <v>0</v>
      </c>
      <c r="H5" s="88">
        <v>54</v>
      </c>
      <c r="I5" s="88">
        <v>44</v>
      </c>
      <c r="J5" s="89">
        <v>12.6</v>
      </c>
      <c r="K5" s="101">
        <f>(G5+H5/60+I5/3600)-(D5+E5/60+F5/3600)</f>
        <v>0.9122222222222223</v>
      </c>
      <c r="L5" s="102">
        <f>1000/(J5*K5)</f>
        <v>87.00191404210892</v>
      </c>
    </row>
    <row r="6" spans="1:12" ht="12.75">
      <c r="A6" s="73">
        <v>2</v>
      </c>
      <c r="B6" s="81" t="s">
        <v>39</v>
      </c>
      <c r="C6" s="90"/>
      <c r="D6" s="90"/>
      <c r="E6" s="90">
        <v>1</v>
      </c>
      <c r="F6" s="90">
        <v>0</v>
      </c>
      <c r="G6" s="91">
        <v>1</v>
      </c>
      <c r="H6" s="92">
        <v>6</v>
      </c>
      <c r="I6" s="92">
        <v>2</v>
      </c>
      <c r="J6" s="93">
        <v>9.3</v>
      </c>
      <c r="K6" s="103">
        <f aca="true" t="shared" si="0" ref="K6:K54">(G6+H6/60+I6/3600)-(D6+E6/60+F6/3600)</f>
        <v>1.0838888888888891</v>
      </c>
      <c r="L6" s="104">
        <f aca="true" t="shared" si="1" ref="L6:L54">1000/(J6*K6)</f>
        <v>99.20470891684988</v>
      </c>
    </row>
    <row r="7" spans="1:12" ht="12.75">
      <c r="A7" s="73">
        <v>3</v>
      </c>
      <c r="B7" s="81" t="s">
        <v>35</v>
      </c>
      <c r="C7" s="90"/>
      <c r="D7" s="90"/>
      <c r="E7" s="90">
        <v>2</v>
      </c>
      <c r="F7" s="90">
        <v>0</v>
      </c>
      <c r="G7" s="91">
        <v>1</v>
      </c>
      <c r="H7" s="92">
        <v>3</v>
      </c>
      <c r="I7" s="92">
        <v>14</v>
      </c>
      <c r="J7" s="93">
        <v>10.6</v>
      </c>
      <c r="K7" s="103">
        <f t="shared" si="0"/>
        <v>1.0205555555555554</v>
      </c>
      <c r="L7" s="104">
        <f t="shared" si="1"/>
        <v>92.43947781966087</v>
      </c>
    </row>
    <row r="8" spans="1:12" ht="12.75">
      <c r="A8" s="73">
        <v>4</v>
      </c>
      <c r="B8" s="81" t="s">
        <v>34</v>
      </c>
      <c r="C8" s="90"/>
      <c r="D8" s="90"/>
      <c r="E8" s="90">
        <v>3</v>
      </c>
      <c r="F8" s="90">
        <v>1</v>
      </c>
      <c r="G8" s="91">
        <v>0</v>
      </c>
      <c r="H8" s="92">
        <v>57</v>
      </c>
      <c r="I8" s="92">
        <v>50</v>
      </c>
      <c r="J8" s="93">
        <v>11</v>
      </c>
      <c r="K8" s="103">
        <f t="shared" si="0"/>
        <v>0.913611111111111</v>
      </c>
      <c r="L8" s="104">
        <f t="shared" si="1"/>
        <v>99.5052378451588</v>
      </c>
    </row>
    <row r="9" spans="1:12" ht="12.75">
      <c r="A9" s="73">
        <v>5</v>
      </c>
      <c r="B9" s="81" t="s">
        <v>41</v>
      </c>
      <c r="C9" s="90"/>
      <c r="D9" s="90"/>
      <c r="E9" s="90">
        <v>4</v>
      </c>
      <c r="F9" s="90">
        <v>0</v>
      </c>
      <c r="G9" s="91">
        <v>1</v>
      </c>
      <c r="H9" s="92">
        <v>0</v>
      </c>
      <c r="I9" s="92">
        <v>33</v>
      </c>
      <c r="J9" s="93">
        <v>13.9</v>
      </c>
      <c r="K9" s="103">
        <f t="shared" si="0"/>
        <v>0.9425000000000001</v>
      </c>
      <c r="L9" s="104">
        <f t="shared" si="1"/>
        <v>76.3315077381066</v>
      </c>
    </row>
    <row r="10" spans="1:12" ht="12.75">
      <c r="A10" s="73">
        <v>6</v>
      </c>
      <c r="B10" s="81" t="s">
        <v>44</v>
      </c>
      <c r="C10" s="90"/>
      <c r="D10" s="90"/>
      <c r="E10" s="90"/>
      <c r="F10" s="90"/>
      <c r="G10" s="91"/>
      <c r="H10" s="92"/>
      <c r="I10" s="92"/>
      <c r="J10" s="93"/>
      <c r="K10" s="103">
        <f t="shared" si="0"/>
        <v>0</v>
      </c>
      <c r="L10" s="104" t="e">
        <f t="shared" si="1"/>
        <v>#DIV/0!</v>
      </c>
    </row>
    <row r="11" spans="1:12" ht="12.75">
      <c r="A11" s="73">
        <v>7</v>
      </c>
      <c r="B11" s="81" t="s">
        <v>45</v>
      </c>
      <c r="C11" s="90"/>
      <c r="D11" s="90"/>
      <c r="E11" s="90"/>
      <c r="F11" s="90"/>
      <c r="G11" s="91"/>
      <c r="H11" s="92"/>
      <c r="I11" s="92"/>
      <c r="J11" s="93"/>
      <c r="K11" s="103">
        <f t="shared" si="0"/>
        <v>0</v>
      </c>
      <c r="L11" s="104" t="e">
        <f t="shared" si="1"/>
        <v>#DIV/0!</v>
      </c>
    </row>
    <row r="12" spans="1:12" ht="12.75">
      <c r="A12" s="73">
        <v>8</v>
      </c>
      <c r="B12" s="81" t="s">
        <v>40</v>
      </c>
      <c r="C12" s="90"/>
      <c r="D12" s="90"/>
      <c r="E12" s="90">
        <v>6</v>
      </c>
      <c r="F12" s="90">
        <v>1</v>
      </c>
      <c r="G12" s="91">
        <v>1</v>
      </c>
      <c r="H12" s="92">
        <v>2</v>
      </c>
      <c r="I12" s="92">
        <v>20</v>
      </c>
      <c r="J12" s="93">
        <v>12.4</v>
      </c>
      <c r="K12" s="103">
        <f t="shared" si="0"/>
        <v>0.9386111111111112</v>
      </c>
      <c r="L12" s="104">
        <f t="shared" si="1"/>
        <v>85.91967465083198</v>
      </c>
    </row>
    <row r="13" spans="1:12" ht="12.75">
      <c r="A13" s="73">
        <v>9</v>
      </c>
      <c r="B13" s="81" t="s">
        <v>43</v>
      </c>
      <c r="C13" s="90"/>
      <c r="D13" s="90"/>
      <c r="E13" s="90"/>
      <c r="F13" s="90"/>
      <c r="G13" s="91"/>
      <c r="H13" s="92"/>
      <c r="I13" s="92"/>
      <c r="J13" s="93"/>
      <c r="K13" s="103">
        <f t="shared" si="0"/>
        <v>0</v>
      </c>
      <c r="L13" s="104" t="e">
        <f t="shared" si="1"/>
        <v>#DIV/0!</v>
      </c>
    </row>
    <row r="14" spans="1:12" ht="12.75">
      <c r="A14" s="73">
        <v>10</v>
      </c>
      <c r="B14" s="81" t="s">
        <v>46</v>
      </c>
      <c r="C14" s="90"/>
      <c r="D14" s="90"/>
      <c r="E14" s="90"/>
      <c r="F14" s="90"/>
      <c r="G14" s="91"/>
      <c r="H14" s="92"/>
      <c r="I14" s="92"/>
      <c r="J14" s="93"/>
      <c r="K14" s="103">
        <f t="shared" si="0"/>
        <v>0</v>
      </c>
      <c r="L14" s="104" t="e">
        <f t="shared" si="1"/>
        <v>#DIV/0!</v>
      </c>
    </row>
    <row r="15" spans="1:12" ht="12.75">
      <c r="A15" s="73">
        <v>11</v>
      </c>
      <c r="B15" s="81" t="s">
        <v>36</v>
      </c>
      <c r="C15" s="90"/>
      <c r="D15" s="90"/>
      <c r="E15" s="90"/>
      <c r="F15" s="90"/>
      <c r="G15" s="91"/>
      <c r="H15" s="92"/>
      <c r="I15" s="92"/>
      <c r="J15" s="93"/>
      <c r="K15" s="103">
        <f t="shared" si="0"/>
        <v>0</v>
      </c>
      <c r="L15" s="104" t="e">
        <f t="shared" si="1"/>
        <v>#DIV/0!</v>
      </c>
    </row>
    <row r="16" spans="1:12" ht="12.75">
      <c r="A16" s="73">
        <v>12</v>
      </c>
      <c r="B16" s="81" t="s">
        <v>42</v>
      </c>
      <c r="C16" s="90"/>
      <c r="D16" s="90"/>
      <c r="E16" s="90">
        <v>5</v>
      </c>
      <c r="F16" s="90">
        <v>1</v>
      </c>
      <c r="G16" s="91">
        <v>1</v>
      </c>
      <c r="H16" s="92">
        <v>11</v>
      </c>
      <c r="I16" s="92">
        <v>50</v>
      </c>
      <c r="J16" s="93">
        <v>13.2</v>
      </c>
      <c r="K16" s="103">
        <f t="shared" si="0"/>
        <v>1.113611111111111</v>
      </c>
      <c r="L16" s="104">
        <f t="shared" si="1"/>
        <v>68.02875348647362</v>
      </c>
    </row>
    <row r="17" spans="1:12" ht="12.75">
      <c r="A17" s="73">
        <v>13</v>
      </c>
      <c r="B17" s="81" t="s">
        <v>37</v>
      </c>
      <c r="C17" s="90"/>
      <c r="D17" s="90"/>
      <c r="E17" s="90">
        <v>7</v>
      </c>
      <c r="F17" s="90">
        <v>1</v>
      </c>
      <c r="G17" s="91">
        <v>1</v>
      </c>
      <c r="H17" s="92">
        <v>13</v>
      </c>
      <c r="I17" s="92">
        <v>21</v>
      </c>
      <c r="J17" s="93">
        <v>11.7</v>
      </c>
      <c r="K17" s="103">
        <f t="shared" si="0"/>
        <v>1.1055555555555556</v>
      </c>
      <c r="L17" s="104">
        <f t="shared" si="1"/>
        <v>77.30962504831851</v>
      </c>
    </row>
    <row r="18" spans="1:12" ht="12.75">
      <c r="A18" s="73">
        <v>14</v>
      </c>
      <c r="B18" s="81"/>
      <c r="C18" s="90"/>
      <c r="D18" s="90"/>
      <c r="E18" s="90"/>
      <c r="F18" s="90"/>
      <c r="G18" s="92"/>
      <c r="H18" s="92"/>
      <c r="I18" s="92"/>
      <c r="J18" s="93"/>
      <c r="K18" s="103">
        <f t="shared" si="0"/>
        <v>0</v>
      </c>
      <c r="L18" s="104" t="e">
        <f t="shared" si="1"/>
        <v>#DIV/0!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38</v>
      </c>
      <c r="C6" s="94"/>
      <c r="D6" s="95">
        <v>0</v>
      </c>
      <c r="E6" s="95">
        <v>59</v>
      </c>
      <c r="F6" s="95">
        <v>30</v>
      </c>
      <c r="G6" s="98">
        <f>D6+E6/60+F6/3600</f>
        <v>0.9916666666666666</v>
      </c>
      <c r="H6" s="95">
        <v>16.1</v>
      </c>
      <c r="I6" s="95">
        <v>0</v>
      </c>
      <c r="J6" s="95">
        <v>4</v>
      </c>
      <c r="K6" s="95">
        <v>19</v>
      </c>
      <c r="L6" s="98">
        <f>I6+J6/60+K6/3600</f>
        <v>0.07194444444444445</v>
      </c>
      <c r="M6" s="95">
        <v>1</v>
      </c>
      <c r="N6" s="95">
        <v>7</v>
      </c>
      <c r="O6" s="95">
        <v>8</v>
      </c>
      <c r="P6" s="95">
        <v>15</v>
      </c>
      <c r="Q6" s="98">
        <f>M6+N6/60+O6/3600</f>
        <v>1.1188888888888888</v>
      </c>
      <c r="R6" s="99">
        <f>TRUNC(U6)</f>
        <v>1</v>
      </c>
      <c r="S6" s="99">
        <f>TRUNC((U6-R6)*60)</f>
        <v>2</v>
      </c>
      <c r="T6" s="99">
        <f>(U6-R6-S6/60)*3600</f>
        <v>49.00000000000004</v>
      </c>
      <c r="U6" s="98">
        <f aca="true" t="shared" si="0" ref="U6:U54">Q6-L6</f>
        <v>1.0469444444444445</v>
      </c>
      <c r="V6" s="100">
        <f>5*3600*ABS(G6-U6)+250*ABS(H6-P6)</f>
        <v>1270.000000000002</v>
      </c>
    </row>
    <row r="7" spans="1:22" ht="12.75">
      <c r="A7" s="73">
        <v>2</v>
      </c>
      <c r="B7" s="81" t="s">
        <v>39</v>
      </c>
      <c r="C7" s="96"/>
      <c r="D7" s="97">
        <v>0</v>
      </c>
      <c r="E7" s="97">
        <v>57</v>
      </c>
      <c r="F7" s="97">
        <v>10</v>
      </c>
      <c r="G7" s="98">
        <f aca="true" t="shared" si="1" ref="G7:G13">D7+E7/60+F7/3600</f>
        <v>0.9527777777777777</v>
      </c>
      <c r="H7" s="97">
        <v>14.6</v>
      </c>
      <c r="I7" s="97">
        <v>0</v>
      </c>
      <c r="J7" s="97">
        <v>3</v>
      </c>
      <c r="K7" s="97">
        <v>41</v>
      </c>
      <c r="L7" s="98">
        <f aca="true" t="shared" si="2" ref="L7:L54">I7+J7/60+K7/3600</f>
        <v>0.061388888888888896</v>
      </c>
      <c r="M7" s="97">
        <v>1</v>
      </c>
      <c r="N7" s="97">
        <v>5</v>
      </c>
      <c r="O7" s="97">
        <v>10</v>
      </c>
      <c r="P7" s="97">
        <v>16.4</v>
      </c>
      <c r="Q7" s="98">
        <f aca="true" t="shared" si="3" ref="Q7:Q54">M7+N7/60+O7/3600</f>
        <v>1.086111111111111</v>
      </c>
      <c r="R7" s="99">
        <f aca="true" t="shared" si="4" ref="R7:R54">TRUNC(U7)</f>
        <v>1</v>
      </c>
      <c r="S7" s="99">
        <f aca="true" t="shared" si="5" ref="S7:S54">TRUNC((U7-R7)*60)</f>
        <v>1</v>
      </c>
      <c r="T7" s="99">
        <f aca="true" t="shared" si="6" ref="T7:T54">(U7-R7-S7/60)*3600</f>
        <v>28.999999999999524</v>
      </c>
      <c r="U7" s="98">
        <f t="shared" si="0"/>
        <v>1.024722222222222</v>
      </c>
      <c r="V7" s="100">
        <f aca="true" t="shared" si="7" ref="V7:V54">5*3600*ABS(G7-U7)+250*ABS(H7-P7)</f>
        <v>1744.9999999999984</v>
      </c>
    </row>
    <row r="8" spans="1:22" ht="12.75">
      <c r="A8" s="73">
        <v>3</v>
      </c>
      <c r="B8" s="81" t="s">
        <v>35</v>
      </c>
      <c r="C8" s="96"/>
      <c r="D8" s="97">
        <v>1</v>
      </c>
      <c r="E8" s="97">
        <v>4</v>
      </c>
      <c r="F8" s="97">
        <v>0</v>
      </c>
      <c r="G8" s="98">
        <f t="shared" si="1"/>
        <v>1.0666666666666667</v>
      </c>
      <c r="H8" s="97">
        <v>22.5</v>
      </c>
      <c r="I8" s="97">
        <v>0</v>
      </c>
      <c r="J8" s="97">
        <v>2</v>
      </c>
      <c r="K8" s="97">
        <v>1</v>
      </c>
      <c r="L8" s="98">
        <f t="shared" si="2"/>
        <v>0.03361111111111111</v>
      </c>
      <c r="M8" s="97">
        <v>1</v>
      </c>
      <c r="N8" s="97">
        <v>4</v>
      </c>
      <c r="O8" s="97">
        <v>58</v>
      </c>
      <c r="P8" s="97">
        <v>21.6</v>
      </c>
      <c r="Q8" s="98">
        <f t="shared" si="3"/>
        <v>1.0827777777777778</v>
      </c>
      <c r="R8" s="99">
        <f t="shared" si="4"/>
        <v>1</v>
      </c>
      <c r="S8" s="99">
        <f t="shared" si="5"/>
        <v>2</v>
      </c>
      <c r="T8" s="99">
        <f t="shared" si="6"/>
        <v>57.00000000000049</v>
      </c>
      <c r="U8" s="98">
        <f t="shared" si="0"/>
        <v>1.0491666666666668</v>
      </c>
      <c r="V8" s="100">
        <f t="shared" si="7"/>
        <v>539.9999999999969</v>
      </c>
    </row>
    <row r="9" spans="1:22" ht="12.75">
      <c r="A9" s="73">
        <v>4</v>
      </c>
      <c r="B9" s="81" t="s">
        <v>34</v>
      </c>
      <c r="C9" s="96"/>
      <c r="D9" s="97">
        <v>0</v>
      </c>
      <c r="E9" s="97">
        <v>57</v>
      </c>
      <c r="F9" s="97">
        <v>45</v>
      </c>
      <c r="G9" s="98">
        <f t="shared" si="1"/>
        <v>0.9624999999999999</v>
      </c>
      <c r="H9" s="97">
        <v>18</v>
      </c>
      <c r="I9" s="97">
        <v>0</v>
      </c>
      <c r="J9" s="97">
        <v>0</v>
      </c>
      <c r="K9" s="97">
        <v>0</v>
      </c>
      <c r="L9" s="98">
        <f t="shared" si="2"/>
        <v>0</v>
      </c>
      <c r="M9" s="97">
        <v>0</v>
      </c>
      <c r="N9" s="97">
        <v>59</v>
      </c>
      <c r="O9" s="97">
        <v>42</v>
      </c>
      <c r="P9" s="97">
        <v>18.6</v>
      </c>
      <c r="Q9" s="98">
        <f t="shared" si="3"/>
        <v>0.995</v>
      </c>
      <c r="R9" s="99">
        <f t="shared" si="4"/>
        <v>0</v>
      </c>
      <c r="S9" s="99">
        <f t="shared" si="5"/>
        <v>59</v>
      </c>
      <c r="T9" s="99">
        <f t="shared" si="6"/>
        <v>42.00000000000017</v>
      </c>
      <c r="U9" s="98">
        <f t="shared" si="0"/>
        <v>0.995</v>
      </c>
      <c r="V9" s="100">
        <f t="shared" si="7"/>
        <v>735.0000000000018</v>
      </c>
    </row>
    <row r="10" spans="1:22" ht="12.75">
      <c r="A10" s="73">
        <v>5</v>
      </c>
      <c r="B10" s="81" t="s">
        <v>41</v>
      </c>
      <c r="C10" s="96"/>
      <c r="D10" s="97">
        <v>1</v>
      </c>
      <c r="E10" s="97">
        <v>3</v>
      </c>
      <c r="F10" s="97">
        <v>0</v>
      </c>
      <c r="G10" s="98">
        <f t="shared" si="1"/>
        <v>1.05</v>
      </c>
      <c r="H10" s="97">
        <v>14.7</v>
      </c>
      <c r="I10" s="97">
        <v>0</v>
      </c>
      <c r="J10" s="97">
        <v>4</v>
      </c>
      <c r="K10" s="97">
        <v>56</v>
      </c>
      <c r="L10" s="98">
        <f t="shared" si="2"/>
        <v>0.08222222222222222</v>
      </c>
      <c r="M10" s="97">
        <v>1</v>
      </c>
      <c r="N10" s="97">
        <v>9</v>
      </c>
      <c r="O10" s="97">
        <v>26</v>
      </c>
      <c r="P10" s="97">
        <v>13.7</v>
      </c>
      <c r="Q10" s="98">
        <f t="shared" si="3"/>
        <v>1.1572222222222222</v>
      </c>
      <c r="R10" s="99">
        <f t="shared" si="4"/>
        <v>1</v>
      </c>
      <c r="S10" s="99">
        <f t="shared" si="5"/>
        <v>4</v>
      </c>
      <c r="T10" s="99">
        <f t="shared" si="6"/>
        <v>29.999999999999844</v>
      </c>
      <c r="U10" s="98">
        <f t="shared" si="0"/>
        <v>1.075</v>
      </c>
      <c r="V10" s="100">
        <f t="shared" si="7"/>
        <v>699.9999999999984</v>
      </c>
    </row>
    <row r="11" spans="1:22" ht="12.75">
      <c r="A11" s="73">
        <v>6</v>
      </c>
      <c r="B11" s="81"/>
      <c r="C11" s="96"/>
      <c r="D11" s="97"/>
      <c r="E11" s="97"/>
      <c r="F11" s="97"/>
      <c r="G11" s="98">
        <f t="shared" si="1"/>
        <v>0</v>
      </c>
      <c r="H11" s="97"/>
      <c r="I11" s="97"/>
      <c r="J11" s="97"/>
      <c r="K11" s="97"/>
      <c r="L11" s="98">
        <f t="shared" si="2"/>
        <v>0</v>
      </c>
      <c r="M11" s="97"/>
      <c r="N11" s="97"/>
      <c r="O11" s="97"/>
      <c r="P11" s="97"/>
      <c r="Q11" s="98">
        <f>M11+N11/60+O11/3600</f>
        <v>0</v>
      </c>
      <c r="R11" s="99">
        <f>TRUNC(U11)</f>
        <v>0</v>
      </c>
      <c r="S11" s="99">
        <f>TRUNC((U11-R11)*60)</f>
        <v>0</v>
      </c>
      <c r="T11" s="99">
        <f>(U11-R11-S11/60)*3600</f>
        <v>0</v>
      </c>
      <c r="U11" s="98">
        <f>Q11-L11</f>
        <v>0</v>
      </c>
      <c r="V11" s="100">
        <f t="shared" si="7"/>
        <v>0</v>
      </c>
    </row>
    <row r="12" spans="1:22" ht="12.75">
      <c r="A12" s="73">
        <v>7</v>
      </c>
      <c r="B12" s="81" t="s">
        <v>45</v>
      </c>
      <c r="C12" s="96"/>
      <c r="D12" s="97">
        <v>1</v>
      </c>
      <c r="E12" s="97">
        <v>6</v>
      </c>
      <c r="F12" s="97">
        <v>30</v>
      </c>
      <c r="G12" s="98">
        <f t="shared" si="1"/>
        <v>1.1083333333333334</v>
      </c>
      <c r="H12" s="97">
        <v>15.5</v>
      </c>
      <c r="I12" s="97">
        <v>0</v>
      </c>
      <c r="J12" s="97">
        <v>5</v>
      </c>
      <c r="K12" s="97">
        <v>31</v>
      </c>
      <c r="L12" s="98">
        <f t="shared" si="2"/>
        <v>0.09194444444444444</v>
      </c>
      <c r="M12" s="97">
        <v>1</v>
      </c>
      <c r="N12" s="97">
        <v>11</v>
      </c>
      <c r="O12" s="97">
        <v>24</v>
      </c>
      <c r="P12" s="97">
        <v>14.6</v>
      </c>
      <c r="Q12" s="98">
        <f t="shared" si="3"/>
        <v>1.19</v>
      </c>
      <c r="R12" s="99">
        <f t="shared" si="4"/>
        <v>1</v>
      </c>
      <c r="S12" s="99">
        <f t="shared" si="5"/>
        <v>5</v>
      </c>
      <c r="T12" s="99">
        <f t="shared" si="6"/>
        <v>53.00000000000004</v>
      </c>
      <c r="U12" s="98">
        <f t="shared" si="0"/>
        <v>1.0980555555555556</v>
      </c>
      <c r="V12" s="100">
        <f t="shared" si="7"/>
        <v>410.000000000001</v>
      </c>
    </row>
    <row r="13" spans="1:22" ht="12.75">
      <c r="A13" s="73">
        <v>8</v>
      </c>
      <c r="B13" s="81" t="s">
        <v>43</v>
      </c>
      <c r="C13" s="96"/>
      <c r="D13" s="97">
        <v>1</v>
      </c>
      <c r="E13" s="97">
        <v>25</v>
      </c>
      <c r="F13" s="97">
        <v>0</v>
      </c>
      <c r="G13" s="98">
        <f t="shared" si="1"/>
        <v>1.4166666666666667</v>
      </c>
      <c r="H13" s="97">
        <v>20.6</v>
      </c>
      <c r="I13" s="97">
        <v>0</v>
      </c>
      <c r="J13" s="97">
        <v>9</v>
      </c>
      <c r="K13" s="97">
        <v>43</v>
      </c>
      <c r="L13" s="98">
        <f t="shared" si="2"/>
        <v>0.16194444444444445</v>
      </c>
      <c r="M13" s="97">
        <v>1</v>
      </c>
      <c r="N13" s="97">
        <v>30</v>
      </c>
      <c r="O13" s="97">
        <v>9</v>
      </c>
      <c r="P13" s="97">
        <v>17</v>
      </c>
      <c r="Q13" s="98">
        <f t="shared" si="3"/>
        <v>1.5025</v>
      </c>
      <c r="R13" s="99">
        <f t="shared" si="4"/>
        <v>1</v>
      </c>
      <c r="S13" s="99">
        <f t="shared" si="5"/>
        <v>20</v>
      </c>
      <c r="T13" s="100">
        <f t="shared" si="6"/>
        <v>25.99999999999987</v>
      </c>
      <c r="U13" s="98">
        <f t="shared" si="0"/>
        <v>1.3405555555555555</v>
      </c>
      <c r="V13" s="100">
        <f t="shared" si="7"/>
        <v>2270.0000000000027</v>
      </c>
    </row>
    <row r="14" spans="1:22" ht="12.75">
      <c r="A14" s="73">
        <v>9</v>
      </c>
      <c r="B14" s="81"/>
      <c r="C14" s="96"/>
      <c r="D14" s="97"/>
      <c r="E14" s="97"/>
      <c r="F14" s="97"/>
      <c r="G14" s="98">
        <f aca="true" t="shared" si="8" ref="G14:G54">D14+E14/60+F14/3600</f>
        <v>0</v>
      </c>
      <c r="H14" s="97"/>
      <c r="I14" s="97"/>
      <c r="J14" s="97"/>
      <c r="K14" s="97"/>
      <c r="L14" s="98">
        <f t="shared" si="2"/>
        <v>0</v>
      </c>
      <c r="M14" s="97"/>
      <c r="N14" s="97"/>
      <c r="O14" s="97"/>
      <c r="P14" s="97"/>
      <c r="Q14" s="98">
        <f t="shared" si="3"/>
        <v>0</v>
      </c>
      <c r="R14" s="99">
        <f t="shared" si="4"/>
        <v>0</v>
      </c>
      <c r="S14" s="99">
        <f t="shared" si="5"/>
        <v>0</v>
      </c>
      <c r="T14" s="99">
        <f t="shared" si="6"/>
        <v>0</v>
      </c>
      <c r="U14" s="98">
        <f t="shared" si="0"/>
        <v>0</v>
      </c>
      <c r="V14" s="100">
        <f t="shared" si="7"/>
        <v>0</v>
      </c>
    </row>
    <row r="15" spans="1:22" ht="12.75">
      <c r="A15" s="73">
        <v>10</v>
      </c>
      <c r="B15" s="81" t="s">
        <v>36</v>
      </c>
      <c r="C15" s="96"/>
      <c r="D15" s="97">
        <v>0</v>
      </c>
      <c r="E15" s="97">
        <v>59</v>
      </c>
      <c r="F15" s="97">
        <v>0</v>
      </c>
      <c r="G15" s="98">
        <f t="shared" si="8"/>
        <v>0.9833333333333333</v>
      </c>
      <c r="H15" s="97">
        <v>15.6</v>
      </c>
      <c r="I15" s="97"/>
      <c r="J15" s="97"/>
      <c r="K15" s="97"/>
      <c r="L15" s="98">
        <f t="shared" si="2"/>
        <v>0</v>
      </c>
      <c r="M15" s="97"/>
      <c r="N15" s="97"/>
      <c r="O15" s="97"/>
      <c r="P15" s="97"/>
      <c r="Q15" s="98">
        <f t="shared" si="3"/>
        <v>0</v>
      </c>
      <c r="R15" s="99">
        <f t="shared" si="4"/>
        <v>0</v>
      </c>
      <c r="S15" s="99">
        <f t="shared" si="5"/>
        <v>0</v>
      </c>
      <c r="T15" s="99">
        <f t="shared" si="6"/>
        <v>0</v>
      </c>
      <c r="U15" s="98">
        <f t="shared" si="0"/>
        <v>0</v>
      </c>
      <c r="V15" s="100">
        <f t="shared" si="7"/>
        <v>21600</v>
      </c>
    </row>
    <row r="16" spans="1:22" ht="12.75">
      <c r="A16" s="73">
        <v>11</v>
      </c>
      <c r="B16" s="81" t="s">
        <v>42</v>
      </c>
      <c r="C16" s="96"/>
      <c r="D16" s="97">
        <v>1</v>
      </c>
      <c r="E16" s="97">
        <v>7</v>
      </c>
      <c r="F16" s="97">
        <v>17</v>
      </c>
      <c r="G16" s="98">
        <f t="shared" si="8"/>
        <v>1.121388888888889</v>
      </c>
      <c r="H16" s="97">
        <v>14.3</v>
      </c>
      <c r="I16" s="97">
        <v>0</v>
      </c>
      <c r="J16" s="97">
        <v>6</v>
      </c>
      <c r="K16" s="97">
        <v>5</v>
      </c>
      <c r="L16" s="98">
        <f t="shared" si="2"/>
        <v>0.10138888888888889</v>
      </c>
      <c r="M16" s="97">
        <v>1</v>
      </c>
      <c r="N16" s="97">
        <v>15</v>
      </c>
      <c r="O16" s="97">
        <v>19</v>
      </c>
      <c r="P16" s="97">
        <v>17.4</v>
      </c>
      <c r="Q16" s="98">
        <f t="shared" si="3"/>
        <v>1.2552777777777777</v>
      </c>
      <c r="R16" s="99">
        <f t="shared" si="4"/>
        <v>1</v>
      </c>
      <c r="S16" s="99">
        <f t="shared" si="5"/>
        <v>9</v>
      </c>
      <c r="T16" s="99">
        <f t="shared" si="6"/>
        <v>13.99999999999949</v>
      </c>
      <c r="U16" s="98">
        <f t="shared" si="0"/>
        <v>1.1538888888888887</v>
      </c>
      <c r="V16" s="100">
        <f t="shared" si="7"/>
        <v>1359.999999999995</v>
      </c>
    </row>
    <row r="17" spans="1:22" ht="12.75">
      <c r="A17" s="73">
        <v>12</v>
      </c>
      <c r="B17" s="81" t="s">
        <v>37</v>
      </c>
      <c r="C17" s="96"/>
      <c r="D17" s="97">
        <v>1</v>
      </c>
      <c r="E17" s="97">
        <v>13</v>
      </c>
      <c r="F17" s="97">
        <v>0</v>
      </c>
      <c r="G17" s="98">
        <f t="shared" si="8"/>
        <v>1.2166666666666668</v>
      </c>
      <c r="H17" s="97">
        <v>18.2</v>
      </c>
      <c r="I17" s="97">
        <v>0</v>
      </c>
      <c r="J17" s="97">
        <v>6</v>
      </c>
      <c r="K17" s="97">
        <v>39</v>
      </c>
      <c r="L17" s="98">
        <f t="shared" si="2"/>
        <v>0.11083333333333334</v>
      </c>
      <c r="M17" s="97">
        <v>1</v>
      </c>
      <c r="N17" s="97">
        <v>17</v>
      </c>
      <c r="O17" s="97">
        <v>24</v>
      </c>
      <c r="P17" s="97">
        <v>16.5</v>
      </c>
      <c r="Q17" s="98">
        <f t="shared" si="3"/>
        <v>1.2899999999999998</v>
      </c>
      <c r="R17" s="99">
        <f t="shared" si="4"/>
        <v>1</v>
      </c>
      <c r="S17" s="99">
        <f t="shared" si="5"/>
        <v>10</v>
      </c>
      <c r="T17" s="99">
        <f t="shared" si="6"/>
        <v>44.99999999999934</v>
      </c>
      <c r="U17" s="98">
        <f t="shared" si="0"/>
        <v>1.1791666666666665</v>
      </c>
      <c r="V17" s="100">
        <f t="shared" si="7"/>
        <v>1100.0000000000055</v>
      </c>
    </row>
    <row r="18" spans="1:22" ht="12.75">
      <c r="A18" s="73">
        <v>13</v>
      </c>
      <c r="B18" s="81"/>
      <c r="C18" s="96"/>
      <c r="D18" s="97"/>
      <c r="E18" s="97"/>
      <c r="F18" s="97"/>
      <c r="G18" s="98">
        <f t="shared" si="8"/>
        <v>0</v>
      </c>
      <c r="H18" s="97"/>
      <c r="I18" s="97"/>
      <c r="J18" s="97"/>
      <c r="K18" s="97"/>
      <c r="L18" s="98">
        <f t="shared" si="2"/>
        <v>0</v>
      </c>
      <c r="M18" s="97"/>
      <c r="N18" s="97"/>
      <c r="O18" s="97"/>
      <c r="P18" s="97"/>
      <c r="Q18" s="98">
        <f t="shared" si="3"/>
        <v>0</v>
      </c>
      <c r="R18" s="99">
        <f t="shared" si="4"/>
        <v>0</v>
      </c>
      <c r="S18" s="99">
        <f t="shared" si="5"/>
        <v>0</v>
      </c>
      <c r="T18" s="99">
        <f t="shared" si="6"/>
        <v>0</v>
      </c>
      <c r="U18" s="98">
        <f t="shared" si="0"/>
        <v>0</v>
      </c>
      <c r="V18" s="100">
        <f t="shared" si="7"/>
        <v>0</v>
      </c>
    </row>
    <row r="19" spans="1:22" ht="12.75">
      <c r="A19" s="73">
        <v>14</v>
      </c>
      <c r="B19" s="81"/>
      <c r="C19" s="96"/>
      <c r="D19" s="97"/>
      <c r="E19" s="97"/>
      <c r="F19" s="97"/>
      <c r="G19" s="98">
        <f t="shared" si="8"/>
        <v>0</v>
      </c>
      <c r="H19" s="97"/>
      <c r="I19" s="97"/>
      <c r="J19" s="97"/>
      <c r="K19" s="97"/>
      <c r="L19" s="98">
        <f t="shared" si="2"/>
        <v>0</v>
      </c>
      <c r="M19" s="97"/>
      <c r="N19" s="97"/>
      <c r="O19" s="97"/>
      <c r="P19" s="97"/>
      <c r="Q19" s="98">
        <f t="shared" si="3"/>
        <v>0</v>
      </c>
      <c r="R19" s="99">
        <f t="shared" si="4"/>
        <v>0</v>
      </c>
      <c r="S19" s="99">
        <f t="shared" si="5"/>
        <v>0</v>
      </c>
      <c r="T19" s="99">
        <f t="shared" si="6"/>
        <v>0</v>
      </c>
      <c r="U19" s="98">
        <f t="shared" si="0"/>
        <v>0</v>
      </c>
      <c r="V19" s="100">
        <f t="shared" si="7"/>
        <v>0</v>
      </c>
    </row>
    <row r="20" spans="1:22" ht="12.75">
      <c r="A20" s="73">
        <v>15</v>
      </c>
      <c r="B20" s="81"/>
      <c r="C20" s="96"/>
      <c r="D20" s="97"/>
      <c r="E20" s="97"/>
      <c r="F20" s="97"/>
      <c r="G20" s="98">
        <f t="shared" si="8"/>
        <v>0</v>
      </c>
      <c r="H20" s="97"/>
      <c r="I20" s="97"/>
      <c r="J20" s="97"/>
      <c r="K20" s="97"/>
      <c r="L20" s="98">
        <f t="shared" si="2"/>
        <v>0</v>
      </c>
      <c r="M20" s="97"/>
      <c r="N20" s="97"/>
      <c r="O20" s="97"/>
      <c r="P20" s="97"/>
      <c r="Q20" s="98">
        <f t="shared" si="3"/>
        <v>0</v>
      </c>
      <c r="R20" s="99">
        <f t="shared" si="4"/>
        <v>0</v>
      </c>
      <c r="S20" s="99">
        <f t="shared" si="5"/>
        <v>0</v>
      </c>
      <c r="T20" s="99">
        <f t="shared" si="6"/>
        <v>0</v>
      </c>
      <c r="U20" s="98">
        <f t="shared" si="0"/>
        <v>0</v>
      </c>
      <c r="V20" s="100">
        <f t="shared" si="7"/>
        <v>0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</dc:creator>
  <cp:keywords/>
  <dc:description/>
  <cp:lastModifiedBy>Russell Herrington</cp:lastModifiedBy>
  <dcterms:created xsi:type="dcterms:W3CDTF">2003-03-03T19:55:01Z</dcterms:created>
  <dcterms:modified xsi:type="dcterms:W3CDTF">2017-06-28T12:59:19Z</dcterms:modified>
  <cp:category/>
  <cp:version/>
  <cp:contentType/>
  <cp:contentStatus/>
</cp:coreProperties>
</file>