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2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<sst xmlns="http://schemas.openxmlformats.org/spreadsheetml/2006/main" count="148" uniqueCount="60">
  <si>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</si>
  <si>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</si>
  <si>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</si>
  <si>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</si>
  <si>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</si>
  <si>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</si>
  <si>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</si>
  <si>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</si>
  <si>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</si>
  <si>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</si>
  <si>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</si>
  <si>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</si>
  <si>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</si>
  <si>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</si>
  <si>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</si>
  <si>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</si>
  <si>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</si>
  <si>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</si>
  <si>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</si>
  <si>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</si>
  <si>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</si>
  <si>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</si>
  <si>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</si>
  <si>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</si>
  <si>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</si>
  <si>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</si>
  <si>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</si>
  <si>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</si>
  <si>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</si>
  <si>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</si>
  <si>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HANDICAP</t>
  </si>
  <si>
    <t>FINAL SPEED</t>
  </si>
  <si>
    <t xml:space="preserve"> </t>
  </si>
  <si>
    <t>285T</t>
  </si>
  <si>
    <t>Rusty Herrington</t>
  </si>
  <si>
    <t>Cliff McSpadden</t>
  </si>
  <si>
    <t>Ron Natalie</t>
  </si>
  <si>
    <t>John Yohey</t>
  </si>
  <si>
    <t>Allan Snowie</t>
  </si>
  <si>
    <t>Jeff Davis</t>
  </si>
  <si>
    <t>Dave Bejvan</t>
  </si>
  <si>
    <t>Bobby Herrington</t>
  </si>
  <si>
    <t>Dick McSpadden</t>
  </si>
  <si>
    <t>Mitch Midyett</t>
  </si>
  <si>
    <t>Blake Flemming</t>
  </si>
  <si>
    <t>Robert Gaines</t>
  </si>
  <si>
    <t>Jim Waldron</t>
  </si>
  <si>
    <t>Woody Woodfin</t>
  </si>
  <si>
    <t>Beth Ponitff</t>
  </si>
  <si>
    <t>Tajh Kraus</t>
  </si>
  <si>
    <t>Beth Pontiff</t>
  </si>
  <si>
    <t>Paul Wright</t>
  </si>
  <si>
    <t>Rick Mills</t>
  </si>
  <si>
    <t>Phil Finet</t>
  </si>
  <si>
    <t>Rich Stigall</t>
  </si>
  <si>
    <t>Richard McSpadden</t>
  </si>
  <si>
    <t>Tahj Krause</t>
  </si>
  <si>
    <t>Jack Wells</t>
  </si>
  <si>
    <t>Art Hutchinson</t>
  </si>
  <si>
    <t>Dick Bhiler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</si>
</sst>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1" xfId="0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6" xfId="0" applyNumberForma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2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1" fontId="0" fillId="3" borderId="27" xfId="0" applyNumberFormat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1" fontId="0" fillId="3" borderId="28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2" fontId="0" fillId="3" borderId="28" xfId="0" applyNumberFormat="1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8" xfId="0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SPEED!$O$5:$O$37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SPEED!$D$5:$D$37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SPEED!$O$44:$O$58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SPEED!$D$44:$D$58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SPEED!$D$44:$D$58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29478148"/>
        <c:axId val="63976741"/>
      </c:scatterChart>
      <c:valAx>
        <c:axId val="29478148"/>
        <c:scaling>
          <c:orientation val="minMax"/>
          <c:min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63976741"/>
        <c:crossesAt val="180"/>
        <c:crossBetween val="midCat"/>
        <c:dispUnits/>
        <c:majorUnit val="377.748"/>
      </c:valAx>
      <c:valAx>
        <c:axId val="63976741"/>
        <c:scaling>
          <c:orientation val="minMax"/>
          <c:max val="320"/>
          <c:min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78148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67</xdr:row>
      <xdr:rowOff>95250</xdr:rowOff>
    </xdr:from>
    <xdr:to>
      <xdr:col>28</xdr:col>
      <xdr:colOff>561975</xdr:colOff>
      <xdr:row>101</xdr:row>
      <xdr:rowOff>76200</xdr:rowOff>
    </xdr:to>
    <xdr:graphicFrame>
      <xdr:nvGraphicFramePr>
        <xdr:cNvPr id="1" name="Chart 1"/>
        <xdr:cNvGraphicFramePr/>
      </xdr:nvGraphicFramePr>
      <xdr:xfrm>
        <a:off x="466725" y="10972800"/>
        <a:ext cx="140589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workbookViewId="0" topLeftCell="A1">
      <selection activeCell="W65" sqref="W65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8" width="7.8515625" style="1" customWidth="1"/>
    <col min="19" max="26" width="7.8515625" style="7" customWidth="1"/>
    <col min="27" max="27" width="9.140625" style="7" customWidth="1"/>
    <col min="28" max="16384" width="9.140625" style="1" customWidth="1"/>
  </cols>
  <sheetData>
    <row r="1" ht="12.75">
      <c r="A1" s="10" t="s">
        <v>22</v>
      </c>
    </row>
    <row r="2" ht="13.5" thickBot="1"/>
    <row r="3" spans="1:27" s="16" customFormat="1" ht="13.5" thickBot="1">
      <c r="A3" s="15" t="s">
        <v>8</v>
      </c>
      <c r="B3" s="80">
        <v>60</v>
      </c>
      <c r="C3" s="49" t="s">
        <v>18</v>
      </c>
      <c r="D3" s="22"/>
      <c r="E3" s="53" t="s">
        <v>16</v>
      </c>
      <c r="F3" s="19"/>
      <c r="G3" s="20"/>
      <c r="H3" s="52" t="s">
        <v>17</v>
      </c>
      <c r="I3" s="19"/>
      <c r="J3" s="19"/>
      <c r="K3" s="52" t="s">
        <v>25</v>
      </c>
      <c r="L3" s="19"/>
      <c r="M3" s="19"/>
      <c r="N3" s="21"/>
      <c r="S3" s="17"/>
      <c r="T3" s="17"/>
      <c r="U3" s="17"/>
      <c r="V3" s="17"/>
      <c r="W3" s="17"/>
      <c r="X3" s="17"/>
      <c r="Y3" s="17"/>
      <c r="Z3" s="17"/>
      <c r="AA3" s="17"/>
    </row>
    <row r="4" spans="1:26" s="6" customFormat="1" ht="13.5" thickBot="1">
      <c r="A4" s="24" t="s">
        <v>24</v>
      </c>
      <c r="B4" s="25" t="s">
        <v>0</v>
      </c>
      <c r="C4" s="50" t="s">
        <v>19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26</v>
      </c>
      <c r="O4" s="9" t="s">
        <v>7</v>
      </c>
      <c r="Q4" s="6">
        <v>320</v>
      </c>
      <c r="R4" s="6">
        <v>310</v>
      </c>
      <c r="S4" s="6">
        <v>300</v>
      </c>
      <c r="T4" s="6" t="s">
        <v>14</v>
      </c>
      <c r="U4" s="6">
        <v>285</v>
      </c>
      <c r="V4" s="6" t="s">
        <v>33</v>
      </c>
      <c r="W4" s="6">
        <v>260</v>
      </c>
      <c r="X4" s="6" t="s">
        <v>15</v>
      </c>
      <c r="Y4" s="6">
        <v>225</v>
      </c>
      <c r="Z4" s="6">
        <v>205</v>
      </c>
    </row>
    <row r="5" spans="1:27" ht="12.75">
      <c r="A5" s="72">
        <v>1</v>
      </c>
      <c r="B5" s="82" t="s">
        <v>32</v>
      </c>
      <c r="C5" s="82"/>
      <c r="D5" s="83">
        <v>320</v>
      </c>
      <c r="E5" s="83"/>
      <c r="F5" s="83"/>
      <c r="G5" s="84"/>
      <c r="H5" s="83"/>
      <c r="I5" s="83"/>
      <c r="J5" s="83"/>
      <c r="K5" s="74">
        <f>TRUNC(N5)</f>
        <v>0</v>
      </c>
      <c r="L5" s="75">
        <f>TRUNC((N5-K5)*60)</f>
        <v>0</v>
      </c>
      <c r="M5" s="75">
        <f>(N5-(K5+L5/60))*3600</f>
        <v>0</v>
      </c>
      <c r="N5" s="76">
        <f>((H5+I5/60+J5/3600)-(E5+F5/60+G5/3600))</f>
        <v>0</v>
      </c>
      <c r="O5" s="77" t="e">
        <f>$B$3/((H5+I5/60+J5/3600)-(E5+F5/60+G5/3600))</f>
        <v>#DIV/0!</v>
      </c>
      <c r="P5" s="11" t="e">
        <f>IF(SUM(Q5:Z5)=0,"ERROR","")</f>
        <v>#DIV/0!</v>
      </c>
      <c r="Q5" s="79" t="e">
        <f aca="true" t="shared" si="0" ref="Q5:Z24">IF($D5=Q$4,$O5,"")</f>
        <v>#DIV/0!</v>
      </c>
      <c r="R5" s="79">
        <f t="shared" si="0"/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79">
        <f t="shared" si="0"/>
      </c>
      <c r="Z5" s="79">
        <f t="shared" si="0"/>
      </c>
      <c r="AA5" s="1"/>
    </row>
    <row r="6" spans="1:27" ht="12.75">
      <c r="A6" s="73">
        <v>2</v>
      </c>
      <c r="B6" s="81"/>
      <c r="C6" s="81"/>
      <c r="D6" s="85"/>
      <c r="E6" s="83"/>
      <c r="F6" s="83"/>
      <c r="G6" s="84"/>
      <c r="H6" s="85"/>
      <c r="I6" s="85"/>
      <c r="J6" s="85"/>
      <c r="K6" s="74">
        <f aca="true" t="shared" si="1" ref="K6:K64">TRUNC(N6)</f>
        <v>0</v>
      </c>
      <c r="L6" s="75">
        <f aca="true" t="shared" si="2" ref="L6:L64">TRUNC((N6-K6)*60)</f>
        <v>0</v>
      </c>
      <c r="M6" s="75">
        <f aca="true" t="shared" si="3" ref="M6:M64">(N6-(K6+L6/60))*3600</f>
        <v>0</v>
      </c>
      <c r="N6" s="76">
        <f aca="true" t="shared" si="4" ref="N6:N64">((H6+I6/60+J6/3600)-(E6+F6/60+G6/3600))</f>
        <v>0</v>
      </c>
      <c r="O6" s="77" t="e">
        <f aca="true" t="shared" si="5" ref="O6:O64">$B$3/((H6+I6/60+J6/3600)-(E6+F6/60+G6/3600))</f>
        <v>#DIV/0!</v>
      </c>
      <c r="P6" s="11" t="str">
        <f aca="true" t="shared" si="6" ref="P6:P64">IF(SUM(Q6:Z6)=0,"ERROR","")</f>
        <v>ERROR</v>
      </c>
      <c r="Q6" s="79">
        <f t="shared" si="0"/>
      </c>
      <c r="R6" s="79">
        <f t="shared" si="0"/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79">
        <f t="shared" si="0"/>
      </c>
      <c r="Z6" s="79">
        <f t="shared" si="0"/>
      </c>
      <c r="AA6" s="1"/>
    </row>
    <row r="7" spans="1:27" ht="12.75">
      <c r="A7" s="73">
        <v>3</v>
      </c>
      <c r="B7" s="81"/>
      <c r="C7" s="81"/>
      <c r="D7" s="85">
        <v>310</v>
      </c>
      <c r="E7" s="83"/>
      <c r="F7" s="83"/>
      <c r="G7" s="84"/>
      <c r="H7" s="85"/>
      <c r="I7" s="85"/>
      <c r="J7" s="85"/>
      <c r="K7" s="74">
        <f>TRUNC(N7)</f>
        <v>0</v>
      </c>
      <c r="L7" s="76"/>
      <c r="M7" s="75"/>
      <c r="N7" s="76">
        <f t="shared" si="4"/>
        <v>0</v>
      </c>
      <c r="O7" s="78" t="e">
        <f t="shared" si="5"/>
        <v>#DIV/0!</v>
      </c>
      <c r="P7" s="11" t="e">
        <f t="shared" si="6"/>
        <v>#DIV/0!</v>
      </c>
      <c r="Q7" s="79">
        <f t="shared" si="0"/>
      </c>
      <c r="R7" s="79" t="e">
        <f t="shared" si="0"/>
        <v>#DIV/0!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 t="shared" si="0"/>
      </c>
      <c r="Y7" s="79">
        <f t="shared" si="0"/>
      </c>
      <c r="Z7" s="79">
        <f t="shared" si="0"/>
      </c>
      <c r="AA7" s="1"/>
    </row>
    <row r="8" spans="1:27" ht="12.75">
      <c r="A8" s="73">
        <v>4</v>
      </c>
      <c r="B8" s="81"/>
      <c r="C8" s="81"/>
      <c r="D8" s="85">
        <v>310</v>
      </c>
      <c r="E8" s="83"/>
      <c r="F8" s="83"/>
      <c r="G8" s="84"/>
      <c r="H8" s="85"/>
      <c r="I8" s="85"/>
      <c r="J8" s="85"/>
      <c r="K8" s="74">
        <f>TRUNC(N8)</f>
        <v>0</v>
      </c>
      <c r="L8" s="75" t="s">
        <v>32</v>
      </c>
      <c r="M8" s="75" t="s">
        <v>32</v>
      </c>
      <c r="N8" s="76">
        <f t="shared" si="4"/>
        <v>0</v>
      </c>
      <c r="O8" s="78" t="e">
        <f t="shared" si="5"/>
        <v>#DIV/0!</v>
      </c>
      <c r="P8" s="11" t="e">
        <f t="shared" si="6"/>
        <v>#DIV/0!</v>
      </c>
      <c r="Q8" s="79">
        <f t="shared" si="0"/>
      </c>
      <c r="R8" s="79" t="e">
        <f t="shared" si="0"/>
        <v>#DIV/0!</v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79">
        <f t="shared" si="0"/>
      </c>
      <c r="Z8" s="79">
        <f t="shared" si="0"/>
      </c>
      <c r="AA8" s="1"/>
    </row>
    <row r="9" spans="1:27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t="shared" si="1"/>
        <v>0</v>
      </c>
      <c r="L9" s="75">
        <f t="shared" si="2"/>
        <v>0</v>
      </c>
      <c r="M9" s="75">
        <f t="shared" si="3"/>
        <v>0</v>
      </c>
      <c r="N9" s="76">
        <f t="shared" si="4"/>
        <v>0</v>
      </c>
      <c r="O9" s="78" t="e">
        <f t="shared" si="5"/>
        <v>#DIV/0!</v>
      </c>
      <c r="P9" s="11" t="str">
        <f t="shared" si="6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79">
        <f t="shared" si="0"/>
      </c>
      <c r="Z9" s="79">
        <f t="shared" si="0"/>
      </c>
      <c r="AA9" s="1"/>
    </row>
    <row r="10" spans="1:27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1"/>
        <v>0</v>
      </c>
      <c r="L10" s="75">
        <f t="shared" si="2"/>
        <v>0</v>
      </c>
      <c r="M10" s="75">
        <f t="shared" si="3"/>
        <v>0</v>
      </c>
      <c r="N10" s="76">
        <f t="shared" si="4"/>
        <v>0</v>
      </c>
      <c r="O10" s="78" t="e">
        <f t="shared" si="5"/>
        <v>#DIV/0!</v>
      </c>
      <c r="P10" s="11" t="str">
        <f t="shared" si="6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79">
        <f t="shared" si="0"/>
      </c>
      <c r="Z10" s="79">
        <f t="shared" si="0"/>
      </c>
      <c r="AA10" s="1"/>
    </row>
    <row r="11" spans="1:27" ht="12.75">
      <c r="A11" s="73">
        <v>7</v>
      </c>
      <c r="B11" s="81"/>
      <c r="C11" s="81"/>
      <c r="D11" s="85"/>
      <c r="E11" s="83"/>
      <c r="F11" s="83"/>
      <c r="G11" s="84"/>
      <c r="H11" s="85"/>
      <c r="I11" s="85"/>
      <c r="J11" s="85"/>
      <c r="K11" s="74">
        <f t="shared" si="1"/>
        <v>0</v>
      </c>
      <c r="L11" s="75">
        <f t="shared" si="2"/>
        <v>0</v>
      </c>
      <c r="M11" s="75">
        <f t="shared" si="3"/>
        <v>0</v>
      </c>
      <c r="N11" s="76">
        <f t="shared" si="4"/>
        <v>0</v>
      </c>
      <c r="O11" s="78" t="e">
        <f t="shared" si="5"/>
        <v>#DIV/0!</v>
      </c>
      <c r="P11" s="11" t="str">
        <f t="shared" si="6"/>
        <v>ERROR</v>
      </c>
      <c r="Q11" s="79">
        <f t="shared" si="0"/>
      </c>
      <c r="R11" s="79">
        <f t="shared" si="0"/>
      </c>
      <c r="S11" s="79">
        <f t="shared" si="0"/>
      </c>
      <c r="T11" s="79">
        <f t="shared" si="0"/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79">
        <f t="shared" si="0"/>
      </c>
      <c r="Z11" s="79">
        <f t="shared" si="0"/>
      </c>
      <c r="AA11" s="1"/>
    </row>
    <row r="12" spans="1:27" ht="12.75">
      <c r="A12" s="73">
        <v>8</v>
      </c>
      <c r="B12" s="81"/>
      <c r="C12" s="81"/>
      <c r="D12" s="85"/>
      <c r="E12" s="83"/>
      <c r="F12" s="83"/>
      <c r="G12" s="84"/>
      <c r="H12" s="85"/>
      <c r="I12" s="85"/>
      <c r="J12" s="85"/>
      <c r="K12" s="74">
        <f t="shared" si="1"/>
        <v>0</v>
      </c>
      <c r="L12" s="75">
        <f t="shared" si="2"/>
        <v>0</v>
      </c>
      <c r="M12" s="75">
        <f t="shared" si="3"/>
        <v>0</v>
      </c>
      <c r="N12" s="76">
        <f t="shared" si="4"/>
        <v>0</v>
      </c>
      <c r="O12" s="78" t="e">
        <f t="shared" si="5"/>
        <v>#DIV/0!</v>
      </c>
      <c r="P12" s="11" t="str">
        <f t="shared" si="6"/>
        <v>ERROR</v>
      </c>
      <c r="Q12" s="79">
        <f t="shared" si="0"/>
      </c>
      <c r="R12" s="79">
        <f t="shared" si="0"/>
      </c>
      <c r="S12" s="79">
        <f t="shared" si="0"/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79">
        <f t="shared" si="0"/>
      </c>
      <c r="Z12" s="79">
        <f t="shared" si="0"/>
      </c>
      <c r="AA12" s="1"/>
    </row>
    <row r="13" spans="1:27" ht="12.75">
      <c r="A13" s="73">
        <v>9</v>
      </c>
      <c r="B13" s="81"/>
      <c r="C13" s="81"/>
      <c r="D13" s="85"/>
      <c r="E13" s="83"/>
      <c r="F13" s="83"/>
      <c r="G13" s="84"/>
      <c r="H13" s="85"/>
      <c r="I13" s="85"/>
      <c r="J13" s="85"/>
      <c r="K13" s="74">
        <f t="shared" si="1"/>
        <v>0</v>
      </c>
      <c r="L13" s="75">
        <f t="shared" si="2"/>
        <v>0</v>
      </c>
      <c r="M13" s="75">
        <f t="shared" si="3"/>
        <v>0</v>
      </c>
      <c r="N13" s="76">
        <f t="shared" si="4"/>
        <v>0</v>
      </c>
      <c r="O13" s="78" t="e">
        <f t="shared" si="5"/>
        <v>#DIV/0!</v>
      </c>
      <c r="P13" s="11" t="str">
        <f t="shared" si="6"/>
        <v>ERROR</v>
      </c>
      <c r="Q13" s="79">
        <f t="shared" si="0"/>
      </c>
      <c r="R13" s="79">
        <f t="shared" si="0"/>
      </c>
      <c r="S13" s="79">
        <f t="shared" si="0"/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79">
        <f t="shared" si="0"/>
      </c>
      <c r="Z13" s="79">
        <f t="shared" si="0"/>
      </c>
      <c r="AA13" s="1"/>
    </row>
    <row r="14" spans="1:27" ht="12.75">
      <c r="A14" s="73">
        <v>10</v>
      </c>
      <c r="B14" s="81" t="s">
        <v>34</v>
      </c>
      <c r="C14" s="81"/>
      <c r="D14" s="85">
        <v>300</v>
      </c>
      <c r="E14" s="83">
        <v>0</v>
      </c>
      <c r="F14" s="83">
        <v>54</v>
      </c>
      <c r="G14" s="84">
        <v>35</v>
      </c>
      <c r="H14" s="85">
        <v>1</v>
      </c>
      <c r="I14" s="85">
        <v>11</v>
      </c>
      <c r="J14" s="85">
        <v>43</v>
      </c>
      <c r="K14" s="74">
        <f>TRUNC(N14)</f>
        <v>0</v>
      </c>
      <c r="L14" s="75">
        <f t="shared" si="2"/>
        <v>17</v>
      </c>
      <c r="M14" s="75">
        <f t="shared" si="3"/>
        <v>8.000000000000451</v>
      </c>
      <c r="N14" s="76">
        <f t="shared" si="4"/>
        <v>0.2855555555555557</v>
      </c>
      <c r="O14" s="78">
        <f t="shared" si="5"/>
        <v>210.11673151750963</v>
      </c>
      <c r="P14" s="11">
        <f t="shared" si="6"/>
      </c>
      <c r="Q14" s="79">
        <f t="shared" si="0"/>
      </c>
      <c r="R14" s="79">
        <f t="shared" si="0"/>
      </c>
      <c r="S14" s="79">
        <f t="shared" si="0"/>
        <v>210.11673151750963</v>
      </c>
      <c r="T14" s="79">
        <f t="shared" si="0"/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79">
        <f t="shared" si="0"/>
      </c>
      <c r="Z14" s="79">
        <f t="shared" si="0"/>
      </c>
      <c r="AA14" s="1"/>
    </row>
    <row r="15" spans="1:27" ht="12.75">
      <c r="A15" s="73">
        <v>11</v>
      </c>
      <c r="B15" s="81" t="s">
        <v>35</v>
      </c>
      <c r="C15" s="81"/>
      <c r="D15" s="85">
        <v>300</v>
      </c>
      <c r="E15" s="83">
        <v>0</v>
      </c>
      <c r="F15" s="83">
        <v>55</v>
      </c>
      <c r="G15" s="84">
        <v>35</v>
      </c>
      <c r="H15" s="85">
        <v>1</v>
      </c>
      <c r="I15" s="85">
        <v>13</v>
      </c>
      <c r="J15" s="85">
        <v>12</v>
      </c>
      <c r="K15" s="74">
        <f>TRUNC(N15)</f>
        <v>0</v>
      </c>
      <c r="L15" s="75">
        <f t="shared" si="2"/>
        <v>17</v>
      </c>
      <c r="M15" s="75">
        <f t="shared" si="3"/>
        <v>37.00000000000099</v>
      </c>
      <c r="N15" s="76">
        <f t="shared" si="4"/>
        <v>0.2936111111111114</v>
      </c>
      <c r="O15" s="78">
        <f t="shared" si="5"/>
        <v>204.35193945127702</v>
      </c>
      <c r="P15" s="11">
        <f t="shared" si="6"/>
      </c>
      <c r="Q15" s="79">
        <f t="shared" si="0"/>
      </c>
      <c r="R15" s="79">
        <f t="shared" si="0"/>
      </c>
      <c r="S15" s="79">
        <f t="shared" si="0"/>
        <v>204.35193945127702</v>
      </c>
      <c r="T15" s="79">
        <f t="shared" si="0"/>
      </c>
      <c r="U15" s="79">
        <f t="shared" si="0"/>
      </c>
      <c r="V15" s="79">
        <f t="shared" si="0"/>
      </c>
      <c r="W15" s="79">
        <f t="shared" si="0"/>
      </c>
      <c r="X15" s="79">
        <f t="shared" si="0"/>
      </c>
      <c r="Y15" s="79">
        <f t="shared" si="0"/>
      </c>
      <c r="Z15" s="79">
        <f t="shared" si="0"/>
      </c>
      <c r="AA15" s="1"/>
    </row>
    <row r="16" spans="1:27" ht="12.75">
      <c r="A16" s="73">
        <v>12</v>
      </c>
      <c r="B16" s="81" t="s">
        <v>36</v>
      </c>
      <c r="C16" s="81"/>
      <c r="D16" s="85">
        <v>300</v>
      </c>
      <c r="E16" s="83">
        <v>0</v>
      </c>
      <c r="F16" s="83">
        <v>57</v>
      </c>
      <c r="G16" s="84">
        <v>34</v>
      </c>
      <c r="H16" s="85">
        <v>1</v>
      </c>
      <c r="I16" s="85">
        <v>16</v>
      </c>
      <c r="J16" s="85">
        <v>12</v>
      </c>
      <c r="K16" s="74">
        <f>TRUNC(N16)</f>
        <v>0</v>
      </c>
      <c r="L16" s="75">
        <f t="shared" si="2"/>
        <v>18</v>
      </c>
      <c r="M16" s="75">
        <f t="shared" si="3"/>
        <v>38.00000000000014</v>
      </c>
      <c r="N16" s="76">
        <f t="shared" si="4"/>
        <v>0.3105555555555556</v>
      </c>
      <c r="O16" s="78">
        <f t="shared" si="5"/>
        <v>193.20214669051876</v>
      </c>
      <c r="P16" s="11">
        <f t="shared" si="6"/>
      </c>
      <c r="Q16" s="79">
        <f t="shared" si="0"/>
      </c>
      <c r="R16" s="79">
        <f t="shared" si="0"/>
      </c>
      <c r="S16" s="79">
        <f t="shared" si="0"/>
        <v>193.20214669051876</v>
      </c>
      <c r="T16" s="79">
        <f t="shared" si="0"/>
      </c>
      <c r="U16" s="79">
        <f t="shared" si="0"/>
      </c>
      <c r="V16" s="79">
        <f t="shared" si="0"/>
      </c>
      <c r="W16" s="79">
        <f t="shared" si="0"/>
      </c>
      <c r="X16" s="79">
        <f t="shared" si="0"/>
      </c>
      <c r="Y16" s="79">
        <f t="shared" si="0"/>
      </c>
      <c r="Z16" s="79">
        <f t="shared" si="0"/>
      </c>
      <c r="AA16" s="1"/>
    </row>
    <row r="17" spans="1:27" ht="12.75">
      <c r="A17" s="73">
        <v>13</v>
      </c>
      <c r="B17" s="81"/>
      <c r="C17" s="81"/>
      <c r="D17" s="85"/>
      <c r="E17" s="83"/>
      <c r="F17" s="83"/>
      <c r="G17" s="84"/>
      <c r="H17" s="85"/>
      <c r="I17" s="85"/>
      <c r="J17" s="85"/>
      <c r="K17" s="74">
        <f>TRUNC(N17)</f>
        <v>0</v>
      </c>
      <c r="L17" s="75">
        <f t="shared" si="2"/>
        <v>0</v>
      </c>
      <c r="M17" s="75">
        <f t="shared" si="3"/>
        <v>0</v>
      </c>
      <c r="N17" s="76">
        <f t="shared" si="4"/>
        <v>0</v>
      </c>
      <c r="O17" s="78" t="e">
        <f t="shared" si="5"/>
        <v>#DIV/0!</v>
      </c>
      <c r="P17" s="11" t="str">
        <f t="shared" si="6"/>
        <v>ERROR</v>
      </c>
      <c r="Q17" s="79">
        <f t="shared" si="0"/>
      </c>
      <c r="R17" s="79">
        <f t="shared" si="0"/>
      </c>
      <c r="S17" s="79">
        <f t="shared" si="0"/>
      </c>
      <c r="T17" s="79">
        <f t="shared" si="0"/>
      </c>
      <c r="U17" s="79">
        <f t="shared" si="0"/>
      </c>
      <c r="V17" s="79">
        <f t="shared" si="0"/>
      </c>
      <c r="W17" s="79">
        <f t="shared" si="0"/>
      </c>
      <c r="X17" s="79">
        <f t="shared" si="0"/>
      </c>
      <c r="Y17" s="79">
        <f t="shared" si="0"/>
      </c>
      <c r="Z17" s="79">
        <f t="shared" si="0"/>
      </c>
      <c r="AA17" s="1"/>
    </row>
    <row r="18" spans="1:27" ht="12.75">
      <c r="A18" s="73">
        <v>14</v>
      </c>
      <c r="B18" s="81"/>
      <c r="C18" s="81"/>
      <c r="D18" s="85"/>
      <c r="E18" s="83"/>
      <c r="F18" s="83"/>
      <c r="G18" s="84"/>
      <c r="H18" s="85"/>
      <c r="I18" s="85"/>
      <c r="J18" s="85"/>
      <c r="K18" s="74">
        <f t="shared" si="1"/>
        <v>0</v>
      </c>
      <c r="L18" s="75">
        <f t="shared" si="2"/>
        <v>0</v>
      </c>
      <c r="M18" s="75">
        <f t="shared" si="3"/>
        <v>0</v>
      </c>
      <c r="N18" s="76">
        <f t="shared" si="4"/>
        <v>0</v>
      </c>
      <c r="O18" s="78" t="e">
        <f t="shared" si="5"/>
        <v>#DIV/0!</v>
      </c>
      <c r="P18" s="11" t="str">
        <f t="shared" si="6"/>
        <v>ERROR</v>
      </c>
      <c r="Q18" s="79">
        <f t="shared" si="0"/>
      </c>
      <c r="R18" s="79">
        <f t="shared" si="0"/>
      </c>
      <c r="S18" s="79">
        <f t="shared" si="0"/>
      </c>
      <c r="T18" s="79">
        <f t="shared" si="0"/>
      </c>
      <c r="U18" s="79">
        <f t="shared" si="0"/>
      </c>
      <c r="V18" s="79">
        <f t="shared" si="0"/>
      </c>
      <c r="W18" s="79">
        <f t="shared" si="0"/>
      </c>
      <c r="X18" s="79">
        <f t="shared" si="0"/>
      </c>
      <c r="Y18" s="79">
        <f t="shared" si="0"/>
      </c>
      <c r="Z18" s="79">
        <f t="shared" si="0"/>
      </c>
      <c r="AA18" s="1"/>
    </row>
    <row r="19" spans="1:27" ht="12.75">
      <c r="A19" s="73">
        <v>15</v>
      </c>
      <c r="B19" s="81"/>
      <c r="C19" s="81"/>
      <c r="D19" s="85"/>
      <c r="E19" s="83"/>
      <c r="F19" s="83"/>
      <c r="G19" s="84"/>
      <c r="H19" s="85"/>
      <c r="I19" s="85"/>
      <c r="J19" s="85"/>
      <c r="K19" s="74">
        <f t="shared" si="1"/>
        <v>0</v>
      </c>
      <c r="L19" s="75">
        <f t="shared" si="2"/>
        <v>0</v>
      </c>
      <c r="M19" s="75">
        <f t="shared" si="3"/>
        <v>0</v>
      </c>
      <c r="N19" s="76">
        <f t="shared" si="4"/>
        <v>0</v>
      </c>
      <c r="O19" s="78" t="e">
        <f t="shared" si="5"/>
        <v>#DIV/0!</v>
      </c>
      <c r="P19" s="11" t="str">
        <f t="shared" si="6"/>
        <v>ERROR</v>
      </c>
      <c r="Q19" s="79">
        <f t="shared" si="0"/>
      </c>
      <c r="R19" s="79">
        <f t="shared" si="0"/>
      </c>
      <c r="S19" s="79">
        <f t="shared" si="0"/>
      </c>
      <c r="T19" s="79">
        <f t="shared" si="0"/>
      </c>
      <c r="U19" s="79">
        <f t="shared" si="0"/>
      </c>
      <c r="V19" s="79">
        <f t="shared" si="0"/>
      </c>
      <c r="W19" s="79">
        <f t="shared" si="0"/>
      </c>
      <c r="X19" s="79">
        <f t="shared" si="0"/>
      </c>
      <c r="Y19" s="79">
        <f t="shared" si="0"/>
      </c>
      <c r="Z19" s="79">
        <f t="shared" si="0"/>
      </c>
      <c r="AA19" s="1"/>
    </row>
    <row r="20" spans="1:27" ht="12.75">
      <c r="A20" s="73">
        <v>16</v>
      </c>
      <c r="B20" s="81"/>
      <c r="C20" s="81"/>
      <c r="D20" s="85" t="s">
        <v>14</v>
      </c>
      <c r="E20" s="83"/>
      <c r="F20" s="83"/>
      <c r="G20" s="84"/>
      <c r="H20" s="85"/>
      <c r="I20" s="85"/>
      <c r="J20" s="85"/>
      <c r="K20" s="74">
        <f t="shared" si="1"/>
        <v>0</v>
      </c>
      <c r="L20" s="75">
        <f t="shared" si="2"/>
        <v>0</v>
      </c>
      <c r="M20" s="75">
        <f t="shared" si="3"/>
        <v>0</v>
      </c>
      <c r="N20" s="76">
        <f t="shared" si="4"/>
        <v>0</v>
      </c>
      <c r="O20" s="78" t="e">
        <f t="shared" si="5"/>
        <v>#DIV/0!</v>
      </c>
      <c r="P20" s="11" t="e">
        <f t="shared" si="6"/>
        <v>#DIV/0!</v>
      </c>
      <c r="Q20" s="79">
        <f t="shared" si="0"/>
      </c>
      <c r="R20" s="79">
        <f t="shared" si="0"/>
      </c>
      <c r="S20" s="79">
        <f t="shared" si="0"/>
      </c>
      <c r="T20" s="79" t="e">
        <f t="shared" si="0"/>
        <v>#DIV/0!</v>
      </c>
      <c r="U20" s="79">
        <f t="shared" si="0"/>
      </c>
      <c r="V20" s="79">
        <f t="shared" si="0"/>
      </c>
      <c r="W20" s="79">
        <f t="shared" si="0"/>
      </c>
      <c r="X20" s="79">
        <f t="shared" si="0"/>
      </c>
      <c r="Y20" s="79">
        <f t="shared" si="0"/>
      </c>
      <c r="Z20" s="79">
        <f t="shared" si="0"/>
      </c>
      <c r="AA20" s="1"/>
    </row>
    <row r="21" spans="1:27" ht="12.75">
      <c r="A21" s="73">
        <v>17</v>
      </c>
      <c r="B21" s="81"/>
      <c r="C21" s="81"/>
      <c r="D21" s="85"/>
      <c r="E21" s="83"/>
      <c r="F21" s="83"/>
      <c r="G21" s="84"/>
      <c r="H21" s="85"/>
      <c r="I21" s="85"/>
      <c r="J21" s="85"/>
      <c r="K21" s="74">
        <f t="shared" si="1"/>
        <v>0</v>
      </c>
      <c r="L21" s="75">
        <f t="shared" si="2"/>
        <v>0</v>
      </c>
      <c r="M21" s="75">
        <f t="shared" si="3"/>
        <v>0</v>
      </c>
      <c r="N21" s="76">
        <f t="shared" si="4"/>
        <v>0</v>
      </c>
      <c r="O21" s="78" t="e">
        <f t="shared" si="5"/>
        <v>#DIV/0!</v>
      </c>
      <c r="P21" s="11" t="str">
        <f t="shared" si="6"/>
        <v>ERROR</v>
      </c>
      <c r="Q21" s="79">
        <f t="shared" si="0"/>
      </c>
      <c r="R21" s="79">
        <f t="shared" si="0"/>
      </c>
      <c r="S21" s="79">
        <f t="shared" si="0"/>
      </c>
      <c r="T21" s="79">
        <f t="shared" si="0"/>
      </c>
      <c r="U21" s="79">
        <f t="shared" si="0"/>
      </c>
      <c r="V21" s="79">
        <f t="shared" si="0"/>
      </c>
      <c r="W21" s="79">
        <f t="shared" si="0"/>
      </c>
      <c r="X21" s="79">
        <f t="shared" si="0"/>
      </c>
      <c r="Y21" s="79">
        <f t="shared" si="0"/>
      </c>
      <c r="Z21" s="79">
        <f t="shared" si="0"/>
      </c>
      <c r="AA21" s="1"/>
    </row>
    <row r="22" spans="1:27" ht="12.75">
      <c r="A22" s="73">
        <v>18</v>
      </c>
      <c r="B22" s="81"/>
      <c r="C22" s="81"/>
      <c r="D22" s="85"/>
      <c r="E22" s="83"/>
      <c r="F22" s="83"/>
      <c r="G22" s="84"/>
      <c r="H22" s="85"/>
      <c r="I22" s="85"/>
      <c r="J22" s="85"/>
      <c r="K22" s="74">
        <f t="shared" si="1"/>
        <v>0</v>
      </c>
      <c r="L22" s="75">
        <f t="shared" si="2"/>
        <v>0</v>
      </c>
      <c r="M22" s="75">
        <f t="shared" si="3"/>
        <v>0</v>
      </c>
      <c r="N22" s="76">
        <f t="shared" si="4"/>
        <v>0</v>
      </c>
      <c r="O22" s="78" t="e">
        <f t="shared" si="5"/>
        <v>#DIV/0!</v>
      </c>
      <c r="P22" s="11" t="str">
        <f t="shared" si="6"/>
        <v>ERROR</v>
      </c>
      <c r="Q22" s="79">
        <f t="shared" si="0"/>
      </c>
      <c r="R22" s="79">
        <f t="shared" si="0"/>
      </c>
      <c r="S22" s="79">
        <f t="shared" si="0"/>
      </c>
      <c r="T22" s="79">
        <f t="shared" si="0"/>
      </c>
      <c r="U22" s="79">
        <f t="shared" si="0"/>
      </c>
      <c r="V22" s="79">
        <f t="shared" si="0"/>
      </c>
      <c r="W22" s="79">
        <f t="shared" si="0"/>
      </c>
      <c r="X22" s="79">
        <f t="shared" si="0"/>
      </c>
      <c r="Y22" s="79">
        <f t="shared" si="0"/>
      </c>
      <c r="Z22" s="79">
        <f t="shared" si="0"/>
      </c>
      <c r="AA22" s="1"/>
    </row>
    <row r="23" spans="1:27" ht="12.75">
      <c r="A23" s="73">
        <v>19</v>
      </c>
      <c r="B23" s="81"/>
      <c r="C23" s="81"/>
      <c r="D23" s="85"/>
      <c r="E23" s="83"/>
      <c r="F23" s="83"/>
      <c r="G23" s="84"/>
      <c r="H23" s="85"/>
      <c r="I23" s="85"/>
      <c r="J23" s="85"/>
      <c r="K23" s="74">
        <f t="shared" si="1"/>
        <v>0</v>
      </c>
      <c r="L23" s="75">
        <f t="shared" si="2"/>
        <v>0</v>
      </c>
      <c r="M23" s="75">
        <f t="shared" si="3"/>
        <v>0</v>
      </c>
      <c r="N23" s="76">
        <f t="shared" si="4"/>
        <v>0</v>
      </c>
      <c r="O23" s="78" t="e">
        <f t="shared" si="5"/>
        <v>#DIV/0!</v>
      </c>
      <c r="P23" s="11" t="str">
        <f t="shared" si="6"/>
        <v>ERROR</v>
      </c>
      <c r="Q23" s="79">
        <f t="shared" si="0"/>
      </c>
      <c r="R23" s="79">
        <f t="shared" si="0"/>
      </c>
      <c r="S23" s="79">
        <f t="shared" si="0"/>
      </c>
      <c r="T23" s="79">
        <f t="shared" si="0"/>
      </c>
      <c r="U23" s="79">
        <f t="shared" si="0"/>
      </c>
      <c r="V23" s="79">
        <f t="shared" si="0"/>
      </c>
      <c r="W23" s="79">
        <f t="shared" si="0"/>
      </c>
      <c r="X23" s="79">
        <f t="shared" si="0"/>
      </c>
      <c r="Y23" s="79">
        <f t="shared" si="0"/>
      </c>
      <c r="Z23" s="79">
        <f t="shared" si="0"/>
      </c>
      <c r="AA23" s="1"/>
    </row>
    <row r="24" spans="1:27" ht="12.75">
      <c r="A24" s="73">
        <v>20</v>
      </c>
      <c r="B24" s="81" t="s">
        <v>37</v>
      </c>
      <c r="C24" s="81"/>
      <c r="D24" s="85">
        <v>285</v>
      </c>
      <c r="E24" s="83">
        <v>0</v>
      </c>
      <c r="F24" s="83">
        <v>58</v>
      </c>
      <c r="G24" s="84">
        <v>38</v>
      </c>
      <c r="H24" s="85">
        <v>1</v>
      </c>
      <c r="I24" s="85">
        <v>15</v>
      </c>
      <c r="J24" s="85">
        <v>18</v>
      </c>
      <c r="K24" s="74">
        <f>TRUNC(N24)</f>
        <v>0</v>
      </c>
      <c r="L24" s="75">
        <f t="shared" si="2"/>
        <v>16</v>
      </c>
      <c r="M24" s="75">
        <f t="shared" si="3"/>
        <v>39.99999999999966</v>
      </c>
      <c r="N24" s="76">
        <f t="shared" si="4"/>
        <v>0.2777777777777777</v>
      </c>
      <c r="O24" s="78">
        <f t="shared" si="5"/>
        <v>216.00000000000009</v>
      </c>
      <c r="P24" s="11">
        <f t="shared" si="6"/>
      </c>
      <c r="Q24" s="79">
        <f t="shared" si="0"/>
      </c>
      <c r="R24" s="79">
        <f t="shared" si="0"/>
      </c>
      <c r="S24" s="79">
        <f t="shared" si="0"/>
      </c>
      <c r="T24" s="79">
        <f t="shared" si="0"/>
      </c>
      <c r="U24" s="79">
        <f t="shared" si="0"/>
        <v>216.00000000000009</v>
      </c>
      <c r="V24" s="79">
        <f t="shared" si="0"/>
      </c>
      <c r="W24" s="79">
        <f t="shared" si="0"/>
      </c>
      <c r="X24" s="79">
        <f t="shared" si="0"/>
      </c>
      <c r="Y24" s="79">
        <f t="shared" si="0"/>
      </c>
      <c r="Z24" s="79">
        <f t="shared" si="0"/>
      </c>
      <c r="AA24" s="1"/>
    </row>
    <row r="25" spans="1:27" ht="12.75">
      <c r="A25" s="73">
        <v>21</v>
      </c>
      <c r="B25" s="81" t="s">
        <v>49</v>
      </c>
      <c r="C25" s="81"/>
      <c r="D25" s="85">
        <v>285</v>
      </c>
      <c r="E25" s="83">
        <v>0</v>
      </c>
      <c r="F25" s="83">
        <v>59</v>
      </c>
      <c r="G25" s="84">
        <v>38</v>
      </c>
      <c r="H25" s="85">
        <v>1</v>
      </c>
      <c r="I25" s="85">
        <v>17</v>
      </c>
      <c r="J25" s="85">
        <v>2</v>
      </c>
      <c r="K25" s="74">
        <f>TRUNC(N25)</f>
        <v>0</v>
      </c>
      <c r="L25" s="75">
        <f t="shared" si="2"/>
        <v>17</v>
      </c>
      <c r="M25" s="75">
        <f t="shared" si="3"/>
        <v>24.000000000000156</v>
      </c>
      <c r="N25" s="76">
        <f t="shared" si="4"/>
        <v>0.29000000000000004</v>
      </c>
      <c r="O25" s="78">
        <f t="shared" si="5"/>
        <v>206.8965517241379</v>
      </c>
      <c r="P25" s="11">
        <f t="shared" si="6"/>
      </c>
      <c r="Q25" s="79">
        <f aca="true" t="shared" si="7" ref="Q25:Z43">IF($D25=Q$4,$O25,"")</f>
      </c>
      <c r="R25" s="79">
        <f t="shared" si="7"/>
      </c>
      <c r="S25" s="79">
        <f t="shared" si="7"/>
      </c>
      <c r="T25" s="79">
        <f t="shared" si="7"/>
      </c>
      <c r="U25" s="79">
        <f t="shared" si="7"/>
        <v>206.8965517241379</v>
      </c>
      <c r="V25" s="79">
        <f t="shared" si="7"/>
      </c>
      <c r="W25" s="79">
        <f t="shared" si="7"/>
      </c>
      <c r="X25" s="79">
        <f t="shared" si="7"/>
      </c>
      <c r="Y25" s="79">
        <f t="shared" si="7"/>
      </c>
      <c r="Z25" s="79">
        <f t="shared" si="7"/>
      </c>
      <c r="AA25" s="1"/>
    </row>
    <row r="26" spans="1:27" ht="12.75">
      <c r="A26" s="73">
        <v>22</v>
      </c>
      <c r="B26" s="81" t="s">
        <v>39</v>
      </c>
      <c r="C26" s="81"/>
      <c r="D26" s="85">
        <v>285</v>
      </c>
      <c r="E26" s="83">
        <v>1</v>
      </c>
      <c r="F26" s="83">
        <v>0</v>
      </c>
      <c r="G26" s="84">
        <v>30</v>
      </c>
      <c r="H26" s="85">
        <v>1</v>
      </c>
      <c r="I26" s="85">
        <v>18</v>
      </c>
      <c r="J26" s="85">
        <v>11</v>
      </c>
      <c r="K26" s="74">
        <f>TRUNC(N26)</f>
        <v>0</v>
      </c>
      <c r="L26" s="75">
        <f t="shared" si="2"/>
        <v>17</v>
      </c>
      <c r="M26" s="75">
        <f t="shared" si="3"/>
        <v>41.00000000000041</v>
      </c>
      <c r="N26" s="76">
        <f t="shared" si="4"/>
        <v>0.29472222222222233</v>
      </c>
      <c r="O26" s="78">
        <f t="shared" si="5"/>
        <v>203.58152686145138</v>
      </c>
      <c r="P26" s="11">
        <f t="shared" si="6"/>
      </c>
      <c r="Q26" s="79">
        <f t="shared" si="7"/>
      </c>
      <c r="R26" s="79">
        <f t="shared" si="7"/>
      </c>
      <c r="S26" s="79">
        <f t="shared" si="7"/>
      </c>
      <c r="T26" s="79">
        <f t="shared" si="7"/>
      </c>
      <c r="U26" s="79">
        <f t="shared" si="7"/>
        <v>203.58152686145138</v>
      </c>
      <c r="V26" s="79">
        <f t="shared" si="7"/>
      </c>
      <c r="W26" s="79">
        <f t="shared" si="7"/>
      </c>
      <c r="X26" s="79">
        <f t="shared" si="7"/>
      </c>
      <c r="Y26" s="79">
        <f t="shared" si="7"/>
      </c>
      <c r="Z26" s="79">
        <f t="shared" si="7"/>
      </c>
      <c r="AA26" s="1"/>
    </row>
    <row r="27" spans="1:27" ht="12.75">
      <c r="A27" s="73">
        <v>23</v>
      </c>
      <c r="B27" s="81" t="s">
        <v>40</v>
      </c>
      <c r="C27" s="81"/>
      <c r="D27" s="85">
        <v>285</v>
      </c>
      <c r="E27" s="83">
        <v>1</v>
      </c>
      <c r="F27" s="83">
        <v>9</v>
      </c>
      <c r="G27" s="84">
        <v>36</v>
      </c>
      <c r="H27" s="85">
        <v>1</v>
      </c>
      <c r="I27" s="85">
        <v>27</v>
      </c>
      <c r="J27" s="85">
        <v>55</v>
      </c>
      <c r="K27" s="74">
        <f>TRUNC(N27)</f>
        <v>0</v>
      </c>
      <c r="L27" s="75">
        <f t="shared" si="2"/>
        <v>18</v>
      </c>
      <c r="M27" s="75">
        <f t="shared" si="3"/>
        <v>18.99999999999997</v>
      </c>
      <c r="N27" s="76">
        <f t="shared" si="4"/>
        <v>0.30527777777777776</v>
      </c>
      <c r="O27" s="78">
        <f t="shared" si="5"/>
        <v>196.54231119199272</v>
      </c>
      <c r="P27" s="11">
        <f t="shared" si="6"/>
      </c>
      <c r="Q27" s="79">
        <f t="shared" si="7"/>
      </c>
      <c r="R27" s="79">
        <f t="shared" si="7"/>
      </c>
      <c r="S27" s="79">
        <f t="shared" si="7"/>
      </c>
      <c r="T27" s="79">
        <f t="shared" si="7"/>
      </c>
      <c r="U27" s="79">
        <f t="shared" si="7"/>
        <v>196.54231119199272</v>
      </c>
      <c r="V27" s="79">
        <f t="shared" si="7"/>
      </c>
      <c r="W27" s="79">
        <f t="shared" si="7"/>
      </c>
      <c r="X27" s="79">
        <f t="shared" si="7"/>
      </c>
      <c r="Y27" s="79">
        <f t="shared" si="7"/>
      </c>
      <c r="Z27" s="79">
        <f t="shared" si="7"/>
      </c>
      <c r="AA27" s="1"/>
    </row>
    <row r="28" spans="1:27" ht="12.75">
      <c r="A28" s="73">
        <v>24</v>
      </c>
      <c r="B28" s="81" t="s">
        <v>41</v>
      </c>
      <c r="C28" s="81"/>
      <c r="D28" s="85">
        <v>285</v>
      </c>
      <c r="E28" s="83">
        <v>1</v>
      </c>
      <c r="F28" s="83">
        <v>1</v>
      </c>
      <c r="G28" s="84">
        <v>28</v>
      </c>
      <c r="H28" s="85">
        <v>1</v>
      </c>
      <c r="I28" s="85">
        <v>19</v>
      </c>
      <c r="J28" s="85">
        <v>54</v>
      </c>
      <c r="K28" s="74">
        <f>TRUNC(N28)</f>
        <v>0</v>
      </c>
      <c r="L28" s="75">
        <f t="shared" si="2"/>
        <v>18</v>
      </c>
      <c r="M28" s="75">
        <f t="shared" si="3"/>
        <v>25.999999999999467</v>
      </c>
      <c r="N28" s="76">
        <f t="shared" si="4"/>
        <v>0.30722222222222206</v>
      </c>
      <c r="O28" s="78">
        <f t="shared" si="5"/>
        <v>195.2983725135625</v>
      </c>
      <c r="P28" s="11">
        <f t="shared" si="6"/>
      </c>
      <c r="Q28" s="79">
        <f t="shared" si="7"/>
      </c>
      <c r="R28" s="79">
        <f t="shared" si="7"/>
      </c>
      <c r="S28" s="79">
        <f t="shared" si="7"/>
      </c>
      <c r="T28" s="79">
        <f t="shared" si="7"/>
      </c>
      <c r="U28" s="79">
        <f t="shared" si="7"/>
        <v>195.2983725135625</v>
      </c>
      <c r="V28" s="79">
        <f t="shared" si="7"/>
      </c>
      <c r="W28" s="79">
        <f t="shared" si="7"/>
      </c>
      <c r="X28" s="79">
        <f t="shared" si="7"/>
      </c>
      <c r="Y28" s="79">
        <f t="shared" si="7"/>
      </c>
      <c r="Z28" s="79">
        <f t="shared" si="7"/>
      </c>
      <c r="AA28" s="1"/>
    </row>
    <row r="29" spans="1:27" ht="12.75">
      <c r="A29" s="73">
        <v>25</v>
      </c>
      <c r="B29" s="81"/>
      <c r="C29" s="81"/>
      <c r="D29" s="85">
        <v>285</v>
      </c>
      <c r="E29" s="83"/>
      <c r="F29" s="83"/>
      <c r="G29" s="84"/>
      <c r="H29" s="85"/>
      <c r="I29" s="85"/>
      <c r="J29" s="85"/>
      <c r="K29" s="74">
        <f t="shared" si="1"/>
        <v>0</v>
      </c>
      <c r="L29" s="75">
        <f t="shared" si="2"/>
        <v>0</v>
      </c>
      <c r="M29" s="75">
        <f t="shared" si="3"/>
        <v>0</v>
      </c>
      <c r="N29" s="76">
        <f t="shared" si="4"/>
        <v>0</v>
      </c>
      <c r="O29" s="78" t="e">
        <f t="shared" si="5"/>
        <v>#DIV/0!</v>
      </c>
      <c r="P29" s="11" t="e">
        <f t="shared" si="6"/>
        <v>#DIV/0!</v>
      </c>
      <c r="Q29" s="79">
        <f t="shared" si="7"/>
      </c>
      <c r="R29" s="79">
        <f t="shared" si="7"/>
      </c>
      <c r="S29" s="79">
        <f t="shared" si="7"/>
      </c>
      <c r="T29" s="79">
        <f t="shared" si="7"/>
      </c>
      <c r="U29" s="79" t="e">
        <f t="shared" si="7"/>
        <v>#DIV/0!</v>
      </c>
      <c r="V29" s="79">
        <f t="shared" si="7"/>
      </c>
      <c r="W29" s="79">
        <f t="shared" si="7"/>
      </c>
      <c r="X29" s="79">
        <f t="shared" si="7"/>
      </c>
      <c r="Y29" s="79">
        <f t="shared" si="7"/>
      </c>
      <c r="Z29" s="79">
        <f t="shared" si="7"/>
      </c>
      <c r="AA29" s="1"/>
    </row>
    <row r="30" spans="1:27" ht="12.75">
      <c r="A30" s="73">
        <v>26</v>
      </c>
      <c r="B30" s="81" t="s">
        <v>32</v>
      </c>
      <c r="C30" s="81"/>
      <c r="D30" s="85"/>
      <c r="E30" s="83"/>
      <c r="F30" s="83"/>
      <c r="G30" s="84"/>
      <c r="H30" s="85"/>
      <c r="I30" s="85"/>
      <c r="J30" s="85"/>
      <c r="K30" s="74">
        <f t="shared" si="1"/>
        <v>0</v>
      </c>
      <c r="L30" s="75">
        <f t="shared" si="2"/>
        <v>0</v>
      </c>
      <c r="M30" s="75">
        <f t="shared" si="3"/>
        <v>0</v>
      </c>
      <c r="N30" s="76">
        <f t="shared" si="4"/>
        <v>0</v>
      </c>
      <c r="O30" s="78" t="e">
        <f t="shared" si="5"/>
        <v>#DIV/0!</v>
      </c>
      <c r="P30" s="11" t="str">
        <f t="shared" si="6"/>
        <v>ERROR</v>
      </c>
      <c r="Q30" s="79">
        <f t="shared" si="7"/>
      </c>
      <c r="R30" s="79">
        <f t="shared" si="7"/>
      </c>
      <c r="S30" s="79">
        <f t="shared" si="7"/>
      </c>
      <c r="T30" s="79">
        <f t="shared" si="7"/>
      </c>
      <c r="U30" s="79">
        <f t="shared" si="7"/>
      </c>
      <c r="V30" s="79">
        <f t="shared" si="7"/>
      </c>
      <c r="W30" s="79">
        <f t="shared" si="7"/>
      </c>
      <c r="X30" s="79">
        <f t="shared" si="7"/>
      </c>
      <c r="Y30" s="79">
        <f t="shared" si="7"/>
      </c>
      <c r="Z30" s="79">
        <f t="shared" si="7"/>
      </c>
      <c r="AA30" s="1"/>
    </row>
    <row r="31" spans="1:27" ht="12.75">
      <c r="A31" s="73">
        <v>27</v>
      </c>
      <c r="B31" s="81"/>
      <c r="C31" s="81"/>
      <c r="D31" s="85" t="s">
        <v>33</v>
      </c>
      <c r="E31" s="83"/>
      <c r="F31" s="83"/>
      <c r="G31" s="84"/>
      <c r="H31" s="85"/>
      <c r="I31" s="85"/>
      <c r="J31" s="85"/>
      <c r="K31" s="74">
        <f>TRUNC(N31)</f>
        <v>0</v>
      </c>
      <c r="L31" s="75">
        <f t="shared" si="2"/>
        <v>0</v>
      </c>
      <c r="M31" s="75">
        <f t="shared" si="3"/>
        <v>0</v>
      </c>
      <c r="N31" s="76">
        <f t="shared" si="4"/>
        <v>0</v>
      </c>
      <c r="O31" s="78" t="e">
        <f t="shared" si="5"/>
        <v>#DIV/0!</v>
      </c>
      <c r="P31" s="11" t="e">
        <f t="shared" si="6"/>
        <v>#DIV/0!</v>
      </c>
      <c r="Q31" s="79">
        <f t="shared" si="7"/>
      </c>
      <c r="R31" s="79">
        <f t="shared" si="7"/>
      </c>
      <c r="S31" s="79">
        <f t="shared" si="7"/>
      </c>
      <c r="T31" s="79">
        <f t="shared" si="7"/>
      </c>
      <c r="U31" s="79">
        <f t="shared" si="7"/>
      </c>
      <c r="V31" s="79" t="e">
        <f t="shared" si="7"/>
        <v>#DIV/0!</v>
      </c>
      <c r="W31" s="79">
        <f t="shared" si="7"/>
      </c>
      <c r="X31" s="79">
        <f t="shared" si="7"/>
      </c>
      <c r="Y31" s="79">
        <f t="shared" si="7"/>
      </c>
      <c r="Z31" s="79">
        <f t="shared" si="7"/>
      </c>
      <c r="AA31" s="1"/>
    </row>
    <row r="32" spans="1:27" ht="12.75">
      <c r="A32" s="73">
        <v>28</v>
      </c>
      <c r="B32" s="81"/>
      <c r="C32" s="81"/>
      <c r="D32" s="85"/>
      <c r="E32" s="83"/>
      <c r="F32" s="83"/>
      <c r="G32" s="84"/>
      <c r="H32" s="85"/>
      <c r="I32" s="85"/>
      <c r="J32" s="85"/>
      <c r="K32" s="74">
        <f>TRUNC(N32)</f>
        <v>0</v>
      </c>
      <c r="L32" s="75">
        <f t="shared" si="2"/>
        <v>0</v>
      </c>
      <c r="M32" s="75">
        <f t="shared" si="3"/>
        <v>0</v>
      </c>
      <c r="N32" s="76">
        <f t="shared" si="4"/>
        <v>0</v>
      </c>
      <c r="O32" s="78" t="e">
        <f t="shared" si="5"/>
        <v>#DIV/0!</v>
      </c>
      <c r="P32" s="11" t="str">
        <f t="shared" si="6"/>
        <v>ERROR</v>
      </c>
      <c r="Q32" s="79">
        <f t="shared" si="7"/>
      </c>
      <c r="R32" s="79">
        <f t="shared" si="7"/>
      </c>
      <c r="S32" s="79">
        <f t="shared" si="7"/>
      </c>
      <c r="T32" s="79">
        <f t="shared" si="7"/>
      </c>
      <c r="U32" s="79">
        <f t="shared" si="7"/>
      </c>
      <c r="V32" s="79">
        <f t="shared" si="7"/>
      </c>
      <c r="W32" s="79">
        <f t="shared" si="7"/>
      </c>
      <c r="X32" s="79">
        <f t="shared" si="7"/>
      </c>
      <c r="Y32" s="79">
        <f t="shared" si="7"/>
      </c>
      <c r="Z32" s="79">
        <f t="shared" si="7"/>
      </c>
      <c r="AA32" s="1"/>
    </row>
    <row r="33" spans="1:27" ht="12.75">
      <c r="A33" s="73">
        <v>29</v>
      </c>
      <c r="B33" s="81"/>
      <c r="C33" s="81"/>
      <c r="D33" s="85"/>
      <c r="E33" s="83"/>
      <c r="F33" s="83"/>
      <c r="G33" s="84"/>
      <c r="H33" s="85"/>
      <c r="I33" s="85"/>
      <c r="J33" s="85"/>
      <c r="K33" s="74">
        <f t="shared" si="1"/>
        <v>0</v>
      </c>
      <c r="L33" s="75">
        <f t="shared" si="2"/>
        <v>0</v>
      </c>
      <c r="M33" s="75">
        <f t="shared" si="3"/>
        <v>0</v>
      </c>
      <c r="N33" s="76">
        <f t="shared" si="4"/>
        <v>0</v>
      </c>
      <c r="O33" s="78" t="e">
        <f t="shared" si="5"/>
        <v>#DIV/0!</v>
      </c>
      <c r="P33" s="11" t="str">
        <f t="shared" si="6"/>
        <v>ERROR</v>
      </c>
      <c r="Q33" s="79">
        <f t="shared" si="7"/>
      </c>
      <c r="R33" s="79">
        <f t="shared" si="7"/>
      </c>
      <c r="S33" s="79">
        <f t="shared" si="7"/>
      </c>
      <c r="T33" s="79">
        <f t="shared" si="7"/>
      </c>
      <c r="U33" s="79">
        <f t="shared" si="7"/>
      </c>
      <c r="V33" s="79">
        <f t="shared" si="7"/>
      </c>
      <c r="W33" s="79">
        <f t="shared" si="7"/>
      </c>
      <c r="X33" s="79">
        <f t="shared" si="7"/>
      </c>
      <c r="Y33" s="79">
        <f t="shared" si="7"/>
      </c>
      <c r="Z33" s="79">
        <f t="shared" si="7"/>
      </c>
      <c r="AA33" s="1"/>
    </row>
    <row r="34" spans="1:27" ht="12.75">
      <c r="A34" s="73">
        <v>30</v>
      </c>
      <c r="B34" s="81" t="s">
        <v>42</v>
      </c>
      <c r="C34" s="81"/>
      <c r="D34" s="85">
        <v>260</v>
      </c>
      <c r="E34" s="83">
        <v>1</v>
      </c>
      <c r="F34" s="83">
        <v>3</v>
      </c>
      <c r="G34" s="84">
        <v>25</v>
      </c>
      <c r="H34" s="85">
        <v>1</v>
      </c>
      <c r="I34" s="85">
        <v>21</v>
      </c>
      <c r="J34" s="85">
        <v>15</v>
      </c>
      <c r="K34" s="74">
        <f>TRUNC(N34)</f>
        <v>0</v>
      </c>
      <c r="L34" s="75">
        <f t="shared" si="2"/>
        <v>17</v>
      </c>
      <c r="M34" s="75">
        <f t="shared" si="3"/>
        <v>50.00000000000022</v>
      </c>
      <c r="N34" s="76">
        <f t="shared" si="4"/>
        <v>0.2972222222222223</v>
      </c>
      <c r="O34" s="78">
        <f t="shared" si="5"/>
        <v>201.86915887850463</v>
      </c>
      <c r="P34" s="11">
        <f t="shared" si="6"/>
      </c>
      <c r="Q34" s="79">
        <f t="shared" si="7"/>
      </c>
      <c r="R34" s="79">
        <f t="shared" si="7"/>
      </c>
      <c r="S34" s="79">
        <f t="shared" si="7"/>
      </c>
      <c r="T34" s="79">
        <f t="shared" si="7"/>
      </c>
      <c r="U34" s="79">
        <f t="shared" si="7"/>
      </c>
      <c r="V34" s="79">
        <f t="shared" si="7"/>
      </c>
      <c r="W34" s="79">
        <f t="shared" si="7"/>
        <v>201.86915887850463</v>
      </c>
      <c r="X34" s="79">
        <f t="shared" si="7"/>
      </c>
      <c r="Y34" s="79">
        <f t="shared" si="7"/>
      </c>
      <c r="Z34" s="79">
        <f t="shared" si="7"/>
      </c>
      <c r="AA34" s="1"/>
    </row>
    <row r="35" spans="1:27" ht="12.75">
      <c r="A35" s="73">
        <v>31</v>
      </c>
      <c r="B35" s="81" t="s">
        <v>43</v>
      </c>
      <c r="C35" s="81"/>
      <c r="D35" s="85">
        <v>260</v>
      </c>
      <c r="E35" s="83">
        <v>1</v>
      </c>
      <c r="F35" s="83">
        <v>4</v>
      </c>
      <c r="G35" s="84">
        <v>28</v>
      </c>
      <c r="H35" s="85">
        <v>1</v>
      </c>
      <c r="I35" s="85">
        <v>22</v>
      </c>
      <c r="J35" s="85">
        <v>5</v>
      </c>
      <c r="K35" s="74">
        <f>TRUNC(N35)</f>
        <v>0</v>
      </c>
      <c r="L35" s="75">
        <f t="shared" si="2"/>
        <v>17</v>
      </c>
      <c r="M35" s="75">
        <f t="shared" si="3"/>
        <v>36.99999999999979</v>
      </c>
      <c r="N35" s="76">
        <f t="shared" si="4"/>
        <v>0.29361111111111104</v>
      </c>
      <c r="O35" s="78">
        <f t="shared" si="5"/>
        <v>204.35193945127725</v>
      </c>
      <c r="P35" s="11">
        <f t="shared" si="6"/>
      </c>
      <c r="Q35" s="79">
        <f t="shared" si="7"/>
      </c>
      <c r="R35" s="79">
        <f t="shared" si="7"/>
      </c>
      <c r="S35" s="79">
        <f t="shared" si="7"/>
      </c>
      <c r="T35" s="79">
        <f t="shared" si="7"/>
      </c>
      <c r="U35" s="79">
        <f t="shared" si="7"/>
      </c>
      <c r="V35" s="79">
        <f t="shared" si="7"/>
      </c>
      <c r="W35" s="79">
        <f t="shared" si="7"/>
        <v>204.35193945127725</v>
      </c>
      <c r="X35" s="79">
        <f t="shared" si="7"/>
      </c>
      <c r="Y35" s="79">
        <f t="shared" si="7"/>
      </c>
      <c r="Z35" s="79">
        <f t="shared" si="7"/>
      </c>
      <c r="AA35" s="1"/>
    </row>
    <row r="36" spans="1:27" ht="12.75">
      <c r="A36" s="73">
        <v>32</v>
      </c>
      <c r="B36" s="81" t="s">
        <v>44</v>
      </c>
      <c r="C36" s="81"/>
      <c r="D36" s="85">
        <v>260</v>
      </c>
      <c r="E36" s="83">
        <v>1</v>
      </c>
      <c r="F36" s="83">
        <v>5</v>
      </c>
      <c r="G36" s="84">
        <v>36</v>
      </c>
      <c r="H36" s="85">
        <v>1</v>
      </c>
      <c r="I36" s="85">
        <v>24</v>
      </c>
      <c r="J36" s="85">
        <v>32</v>
      </c>
      <c r="K36" s="74">
        <f>TRUNC(N36)</f>
        <v>0</v>
      </c>
      <c r="L36" s="75">
        <f t="shared" si="2"/>
        <v>18</v>
      </c>
      <c r="M36" s="75">
        <f t="shared" si="3"/>
        <v>56.00000000000016</v>
      </c>
      <c r="N36" s="76">
        <f t="shared" si="4"/>
        <v>0.3155555555555556</v>
      </c>
      <c r="O36" s="78">
        <f t="shared" si="5"/>
        <v>190.14084507042253</v>
      </c>
      <c r="P36" s="11">
        <f t="shared" si="6"/>
      </c>
      <c r="Q36" s="79">
        <f t="shared" si="7"/>
      </c>
      <c r="R36" s="79">
        <f t="shared" si="7"/>
      </c>
      <c r="S36" s="79">
        <f t="shared" si="7"/>
      </c>
      <c r="T36" s="79">
        <f t="shared" si="7"/>
      </c>
      <c r="U36" s="79">
        <f t="shared" si="7"/>
      </c>
      <c r="V36" s="79">
        <f t="shared" si="7"/>
      </c>
      <c r="W36" s="79">
        <f t="shared" si="7"/>
        <v>190.14084507042253</v>
      </c>
      <c r="X36" s="79">
        <f t="shared" si="7"/>
      </c>
      <c r="Y36" s="79">
        <f t="shared" si="7"/>
      </c>
      <c r="Z36" s="79">
        <f t="shared" si="7"/>
      </c>
      <c r="AA36" s="1"/>
    </row>
    <row r="37" spans="1:27" ht="12.75">
      <c r="A37" s="73">
        <v>33</v>
      </c>
      <c r="B37" s="81"/>
      <c r="C37" s="81"/>
      <c r="D37" s="85">
        <v>260</v>
      </c>
      <c r="E37" s="83"/>
      <c r="F37" s="83"/>
      <c r="G37" s="84"/>
      <c r="H37" s="85"/>
      <c r="I37" s="85"/>
      <c r="J37" s="85"/>
      <c r="K37" s="74">
        <f>+TRUNC(N37)</f>
        <v>0</v>
      </c>
      <c r="L37" s="75">
        <f t="shared" si="2"/>
        <v>0</v>
      </c>
      <c r="M37" s="75">
        <f t="shared" si="3"/>
        <v>0</v>
      </c>
      <c r="N37" s="76">
        <f t="shared" si="4"/>
        <v>0</v>
      </c>
      <c r="O37" s="78" t="e">
        <f t="shared" si="5"/>
        <v>#DIV/0!</v>
      </c>
      <c r="P37" s="11" t="e">
        <f>IF(SUM(Q37:Z37)=0,"ERROR","")</f>
        <v>#DIV/0!</v>
      </c>
      <c r="Q37" s="79">
        <f t="shared" si="7"/>
      </c>
      <c r="R37" s="79">
        <f t="shared" si="7"/>
      </c>
      <c r="S37" s="79">
        <f t="shared" si="7"/>
      </c>
      <c r="T37" s="79">
        <f t="shared" si="7"/>
      </c>
      <c r="U37" s="79">
        <f t="shared" si="7"/>
      </c>
      <c r="V37" s="79">
        <f t="shared" si="7"/>
      </c>
      <c r="W37" s="79" t="e">
        <f t="shared" si="7"/>
        <v>#DIV/0!</v>
      </c>
      <c r="X37" s="79">
        <f t="shared" si="7"/>
      </c>
      <c r="Y37" s="79">
        <f t="shared" si="7"/>
      </c>
      <c r="Z37" s="79">
        <f t="shared" si="7"/>
      </c>
      <c r="AA37" s="1"/>
    </row>
    <row r="38" spans="1:27" ht="12.75">
      <c r="A38" s="73">
        <v>43</v>
      </c>
      <c r="B38" s="81"/>
      <c r="C38" s="81"/>
      <c r="D38" s="85"/>
      <c r="E38" s="85"/>
      <c r="F38" s="85"/>
      <c r="G38" s="85"/>
      <c r="H38" s="85"/>
      <c r="I38" s="85"/>
      <c r="J38" s="85"/>
      <c r="K38" s="74">
        <f>TRUNC(N38)</f>
        <v>0</v>
      </c>
      <c r="L38" s="75">
        <f t="shared" si="2"/>
        <v>0</v>
      </c>
      <c r="M38" s="75">
        <f t="shared" si="3"/>
        <v>0</v>
      </c>
      <c r="N38" s="76">
        <f t="shared" si="4"/>
        <v>0</v>
      </c>
      <c r="O38" s="78" t="e">
        <f t="shared" si="5"/>
        <v>#DIV/0!</v>
      </c>
      <c r="P38" s="11" t="str">
        <f t="shared" si="6"/>
        <v>ERROR</v>
      </c>
      <c r="Q38" s="79">
        <f t="shared" si="7"/>
      </c>
      <c r="R38" s="79">
        <f t="shared" si="7"/>
      </c>
      <c r="S38" s="79">
        <f t="shared" si="7"/>
      </c>
      <c r="T38" s="79">
        <f t="shared" si="7"/>
      </c>
      <c r="U38" s="79">
        <f t="shared" si="7"/>
      </c>
      <c r="V38" s="79">
        <f t="shared" si="7"/>
      </c>
      <c r="W38" s="79">
        <f t="shared" si="7"/>
      </c>
      <c r="X38" s="79">
        <f t="shared" si="7"/>
      </c>
      <c r="Y38" s="79">
        <f t="shared" si="7"/>
      </c>
      <c r="Z38" s="79">
        <f t="shared" si="7"/>
      </c>
      <c r="AA38" s="1"/>
    </row>
    <row r="39" spans="1:27" ht="12.75">
      <c r="A39" s="73">
        <v>35</v>
      </c>
      <c r="B39" s="81"/>
      <c r="C39" s="81"/>
      <c r="D39" s="85"/>
      <c r="E39" s="85"/>
      <c r="F39" s="85"/>
      <c r="G39" s="85"/>
      <c r="H39" s="85"/>
      <c r="I39" s="85"/>
      <c r="J39" s="85"/>
      <c r="K39" s="74">
        <f>TRUNC(N39)</f>
        <v>0</v>
      </c>
      <c r="L39" s="75">
        <f t="shared" si="2"/>
        <v>0</v>
      </c>
      <c r="M39" s="75">
        <f t="shared" si="3"/>
        <v>0</v>
      </c>
      <c r="N39" s="76">
        <f t="shared" si="4"/>
        <v>0</v>
      </c>
      <c r="O39" s="78" t="e">
        <f t="shared" si="5"/>
        <v>#DIV/0!</v>
      </c>
      <c r="P39" s="11" t="str">
        <f t="shared" si="6"/>
        <v>ERROR</v>
      </c>
      <c r="Q39" s="79">
        <f t="shared" si="7"/>
      </c>
      <c r="R39" s="79">
        <f t="shared" si="7"/>
      </c>
      <c r="S39" s="79">
        <f t="shared" si="7"/>
      </c>
      <c r="T39" s="79">
        <f t="shared" si="7"/>
      </c>
      <c r="U39" s="79">
        <f t="shared" si="7"/>
      </c>
      <c r="V39" s="79">
        <f t="shared" si="7"/>
      </c>
      <c r="W39" s="79">
        <f t="shared" si="7"/>
      </c>
      <c r="X39" s="79">
        <f t="shared" si="7"/>
      </c>
      <c r="Y39" s="79">
        <f t="shared" si="7"/>
      </c>
      <c r="Z39" s="79">
        <f t="shared" si="7"/>
      </c>
      <c r="AA39" s="1"/>
    </row>
    <row r="40" spans="1:27" ht="12.75">
      <c r="A40" s="73">
        <v>36</v>
      </c>
      <c r="B40" s="81" t="s">
        <v>38</v>
      </c>
      <c r="C40" s="81"/>
      <c r="D40" s="85" t="s">
        <v>15</v>
      </c>
      <c r="E40" s="85">
        <v>1</v>
      </c>
      <c r="F40" s="85">
        <v>2</v>
      </c>
      <c r="G40" s="85">
        <v>25</v>
      </c>
      <c r="H40" s="85">
        <v>1</v>
      </c>
      <c r="I40" s="85">
        <v>24</v>
      </c>
      <c r="J40" s="85">
        <v>37</v>
      </c>
      <c r="K40" s="74">
        <f t="shared" si="1"/>
        <v>0</v>
      </c>
      <c r="L40" s="75">
        <f t="shared" si="2"/>
        <v>22</v>
      </c>
      <c r="M40" s="75">
        <f t="shared" si="3"/>
        <v>11.999999999999677</v>
      </c>
      <c r="N40" s="76">
        <f t="shared" si="4"/>
        <v>0.3699999999999999</v>
      </c>
      <c r="O40" s="78">
        <f t="shared" si="5"/>
        <v>162.16216216216222</v>
      </c>
      <c r="P40" s="11">
        <f t="shared" si="6"/>
      </c>
      <c r="Q40" s="79">
        <f t="shared" si="7"/>
      </c>
      <c r="R40" s="79">
        <f t="shared" si="7"/>
      </c>
      <c r="S40" s="79">
        <f t="shared" si="7"/>
      </c>
      <c r="T40" s="79">
        <f t="shared" si="7"/>
      </c>
      <c r="U40" s="79">
        <f t="shared" si="7"/>
      </c>
      <c r="V40" s="79">
        <f t="shared" si="7"/>
      </c>
      <c r="W40" s="79">
        <f t="shared" si="7"/>
      </c>
      <c r="X40" s="79">
        <f t="shared" si="7"/>
        <v>162.16216216216222</v>
      </c>
      <c r="Y40" s="79">
        <f t="shared" si="7"/>
      </c>
      <c r="Z40" s="79">
        <f t="shared" si="7"/>
      </c>
      <c r="AA40" s="1"/>
    </row>
    <row r="41" spans="1:27" ht="12.75">
      <c r="A41" s="73">
        <v>37</v>
      </c>
      <c r="B41" s="81"/>
      <c r="C41" s="81"/>
      <c r="D41" s="85"/>
      <c r="E41" s="85"/>
      <c r="F41" s="85"/>
      <c r="G41" s="85"/>
      <c r="H41" s="85"/>
      <c r="I41" s="85"/>
      <c r="J41" s="85"/>
      <c r="K41" s="74">
        <f t="shared" si="1"/>
        <v>0</v>
      </c>
      <c r="L41" s="75">
        <f t="shared" si="2"/>
        <v>0</v>
      </c>
      <c r="M41" s="75">
        <f t="shared" si="3"/>
        <v>0</v>
      </c>
      <c r="N41" s="76">
        <f t="shared" si="4"/>
        <v>0</v>
      </c>
      <c r="O41" s="78" t="e">
        <f t="shared" si="5"/>
        <v>#DIV/0!</v>
      </c>
      <c r="P41" s="11" t="str">
        <f t="shared" si="6"/>
        <v>ERROR</v>
      </c>
      <c r="Q41" s="79">
        <f t="shared" si="7"/>
      </c>
      <c r="R41" s="79">
        <f t="shared" si="7"/>
      </c>
      <c r="S41" s="79">
        <f t="shared" si="7"/>
      </c>
      <c r="T41" s="79">
        <f t="shared" si="7"/>
      </c>
      <c r="U41" s="79">
        <f t="shared" si="7"/>
      </c>
      <c r="V41" s="79">
        <f t="shared" si="7"/>
      </c>
      <c r="W41" s="79">
        <f t="shared" si="7"/>
      </c>
      <c r="X41" s="79">
        <f t="shared" si="7"/>
      </c>
      <c r="Y41" s="79">
        <f t="shared" si="7"/>
      </c>
      <c r="Z41" s="79">
        <f t="shared" si="7"/>
      </c>
      <c r="AA41" s="1"/>
    </row>
    <row r="42" spans="1:27" ht="12.75">
      <c r="A42" s="73">
        <v>38</v>
      </c>
      <c r="B42" s="81"/>
      <c r="C42" s="81"/>
      <c r="D42" s="85"/>
      <c r="E42" s="85"/>
      <c r="F42" s="85"/>
      <c r="G42" s="85"/>
      <c r="H42" s="85"/>
      <c r="I42" s="85"/>
      <c r="J42" s="85"/>
      <c r="K42" s="74">
        <f t="shared" si="1"/>
        <v>0</v>
      </c>
      <c r="L42" s="75">
        <f t="shared" si="2"/>
        <v>0</v>
      </c>
      <c r="M42" s="75">
        <f t="shared" si="3"/>
        <v>0</v>
      </c>
      <c r="N42" s="76">
        <f t="shared" si="4"/>
        <v>0</v>
      </c>
      <c r="O42" s="78" t="e">
        <f t="shared" si="5"/>
        <v>#DIV/0!</v>
      </c>
      <c r="P42" s="11" t="str">
        <f t="shared" si="6"/>
        <v>ERROR</v>
      </c>
      <c r="Q42" s="79">
        <f t="shared" si="7"/>
      </c>
      <c r="R42" s="79">
        <f t="shared" si="7"/>
      </c>
      <c r="S42" s="79">
        <f t="shared" si="7"/>
      </c>
      <c r="T42" s="79">
        <f t="shared" si="7"/>
      </c>
      <c r="U42" s="79">
        <f t="shared" si="7"/>
      </c>
      <c r="V42" s="79">
        <f t="shared" si="7"/>
      </c>
      <c r="W42" s="79">
        <f t="shared" si="7"/>
      </c>
      <c r="X42" s="79">
        <f t="shared" si="7"/>
      </c>
      <c r="Y42" s="79">
        <f t="shared" si="7"/>
      </c>
      <c r="Z42" s="79">
        <f t="shared" si="7"/>
      </c>
      <c r="AA42" s="1"/>
    </row>
    <row r="43" spans="1:27" ht="12.75">
      <c r="A43" s="73">
        <v>39</v>
      </c>
      <c r="B43" s="81"/>
      <c r="C43" s="81"/>
      <c r="D43" s="85"/>
      <c r="E43" s="85"/>
      <c r="F43" s="85"/>
      <c r="G43" s="85"/>
      <c r="H43" s="85"/>
      <c r="I43" s="85"/>
      <c r="J43" s="85"/>
      <c r="K43" s="74">
        <f t="shared" si="1"/>
        <v>0</v>
      </c>
      <c r="L43" s="75">
        <f t="shared" si="2"/>
        <v>0</v>
      </c>
      <c r="M43" s="75">
        <f t="shared" si="3"/>
        <v>0</v>
      </c>
      <c r="N43" s="76">
        <f t="shared" si="4"/>
        <v>0</v>
      </c>
      <c r="O43" s="78" t="e">
        <f t="shared" si="5"/>
        <v>#DIV/0!</v>
      </c>
      <c r="P43" s="11" t="str">
        <f t="shared" si="6"/>
        <v>ERROR</v>
      </c>
      <c r="Q43" s="79">
        <f t="shared" si="7"/>
      </c>
      <c r="R43" s="79">
        <f t="shared" si="7"/>
      </c>
      <c r="S43" s="79">
        <f t="shared" si="7"/>
      </c>
      <c r="T43" s="79">
        <f t="shared" si="7"/>
      </c>
      <c r="U43" s="79">
        <f t="shared" si="7"/>
      </c>
      <c r="V43" s="79">
        <f t="shared" si="7"/>
      </c>
      <c r="W43" s="79">
        <f t="shared" si="7"/>
      </c>
      <c r="X43" s="79">
        <f t="shared" si="7"/>
      </c>
      <c r="Y43" s="79">
        <f t="shared" si="7"/>
      </c>
      <c r="Z43" s="79">
        <f t="shared" si="7"/>
      </c>
      <c r="AA43" s="1"/>
    </row>
    <row r="44" spans="1:27" ht="12.75">
      <c r="A44" s="73">
        <v>40</v>
      </c>
      <c r="B44" s="81" t="s">
        <v>45</v>
      </c>
      <c r="C44" s="81"/>
      <c r="D44" s="85">
        <v>225</v>
      </c>
      <c r="E44" s="85">
        <v>1</v>
      </c>
      <c r="F44" s="85">
        <v>6</v>
      </c>
      <c r="G44" s="85">
        <v>38</v>
      </c>
      <c r="H44" s="85">
        <v>1</v>
      </c>
      <c r="I44" s="85">
        <v>26</v>
      </c>
      <c r="J44" s="85">
        <v>25</v>
      </c>
      <c r="K44" s="74">
        <f>TRUNC(N44)</f>
        <v>0</v>
      </c>
      <c r="L44" s="75">
        <f t="shared" si="2"/>
        <v>19</v>
      </c>
      <c r="M44" s="75">
        <f t="shared" si="3"/>
        <v>46.99999999999935</v>
      </c>
      <c r="N44" s="76">
        <f t="shared" si="4"/>
        <v>0.32972222222222203</v>
      </c>
      <c r="O44" s="78">
        <f t="shared" si="5"/>
        <v>181.97135636057297</v>
      </c>
      <c r="P44" s="11">
        <f t="shared" si="6"/>
      </c>
      <c r="Q44" s="79">
        <f aca="true" t="shared" si="8" ref="Q44:Z64">IF($D44=Q$4,$O44,"")</f>
      </c>
      <c r="R44" s="79">
        <f t="shared" si="8"/>
      </c>
      <c r="S44" s="79">
        <f t="shared" si="8"/>
      </c>
      <c r="T44" s="79">
        <f t="shared" si="8"/>
      </c>
      <c r="U44" s="79">
        <f t="shared" si="8"/>
      </c>
      <c r="V44" s="79">
        <f t="shared" si="8"/>
      </c>
      <c r="W44" s="79">
        <f t="shared" si="8"/>
      </c>
      <c r="X44" s="79">
        <f t="shared" si="8"/>
      </c>
      <c r="Y44" s="79">
        <f t="shared" si="8"/>
        <v>181.97135636057297</v>
      </c>
      <c r="Z44" s="79">
        <f t="shared" si="8"/>
      </c>
      <c r="AA44" s="1"/>
    </row>
    <row r="45" spans="1:27" ht="12.75">
      <c r="A45" s="73">
        <v>41</v>
      </c>
      <c r="B45" s="81" t="s">
        <v>46</v>
      </c>
      <c r="C45" s="81"/>
      <c r="D45" s="85">
        <v>225</v>
      </c>
      <c r="E45" s="85">
        <v>1</v>
      </c>
      <c r="F45" s="85">
        <v>14</v>
      </c>
      <c r="G45" s="85">
        <v>26</v>
      </c>
      <c r="H45" s="85">
        <v>1</v>
      </c>
      <c r="I45" s="85">
        <v>34</v>
      </c>
      <c r="J45" s="85">
        <v>26</v>
      </c>
      <c r="K45" s="74">
        <f>TRUNC(N45)</f>
        <v>0</v>
      </c>
      <c r="L45" s="75">
        <f t="shared" si="2"/>
        <v>20</v>
      </c>
      <c r="M45" s="75">
        <f t="shared" si="3"/>
        <v>-1.9984014443252818E-13</v>
      </c>
      <c r="N45" s="76">
        <f t="shared" si="4"/>
        <v>0.33333333333333326</v>
      </c>
      <c r="O45" s="78">
        <f t="shared" si="5"/>
        <v>180.00000000000003</v>
      </c>
      <c r="P45" s="11">
        <f t="shared" si="6"/>
      </c>
      <c r="Q45" s="79">
        <f t="shared" si="8"/>
      </c>
      <c r="R45" s="79">
        <f t="shared" si="8"/>
      </c>
      <c r="S45" s="79">
        <f t="shared" si="8"/>
      </c>
      <c r="T45" s="79">
        <f t="shared" si="8"/>
      </c>
      <c r="U45" s="79">
        <f t="shared" si="8"/>
      </c>
      <c r="V45" s="79">
        <f t="shared" si="8"/>
      </c>
      <c r="W45" s="79">
        <f t="shared" si="8"/>
      </c>
      <c r="X45" s="79">
        <f t="shared" si="8"/>
      </c>
      <c r="Y45" s="79">
        <f t="shared" si="8"/>
        <v>180.00000000000003</v>
      </c>
      <c r="Z45" s="79">
        <f t="shared" si="8"/>
      </c>
      <c r="AA45" s="1"/>
    </row>
    <row r="46" spans="1:27" ht="12.75">
      <c r="A46" s="73">
        <v>42</v>
      </c>
      <c r="B46" s="81"/>
      <c r="C46" s="81"/>
      <c r="D46" s="85"/>
      <c r="E46" s="85"/>
      <c r="F46" s="85"/>
      <c r="G46" s="85"/>
      <c r="H46" s="85"/>
      <c r="I46" s="85"/>
      <c r="J46" s="85"/>
      <c r="K46" s="74">
        <f t="shared" si="1"/>
        <v>0</v>
      </c>
      <c r="L46" s="75">
        <f t="shared" si="2"/>
        <v>0</v>
      </c>
      <c r="M46" s="75">
        <f t="shared" si="3"/>
        <v>0</v>
      </c>
      <c r="N46" s="76">
        <f t="shared" si="4"/>
        <v>0</v>
      </c>
      <c r="O46" s="78" t="e">
        <f t="shared" si="5"/>
        <v>#DIV/0!</v>
      </c>
      <c r="P46" s="11" t="str">
        <f t="shared" si="6"/>
        <v>ERROR</v>
      </c>
      <c r="Q46" s="79">
        <f t="shared" si="8"/>
      </c>
      <c r="R46" s="79">
        <f t="shared" si="8"/>
      </c>
      <c r="S46" s="79">
        <f t="shared" si="8"/>
      </c>
      <c r="T46" s="79">
        <f t="shared" si="8"/>
      </c>
      <c r="U46" s="79">
        <f t="shared" si="8"/>
      </c>
      <c r="V46" s="79">
        <f t="shared" si="8"/>
      </c>
      <c r="W46" s="79">
        <f t="shared" si="8"/>
      </c>
      <c r="X46" s="79">
        <f t="shared" si="8"/>
      </c>
      <c r="Y46" s="79">
        <f t="shared" si="8"/>
      </c>
      <c r="Z46" s="79">
        <f t="shared" si="8"/>
      </c>
      <c r="AA46" s="1"/>
    </row>
    <row r="47" spans="1:27" ht="12.75">
      <c r="A47" s="73">
        <v>43</v>
      </c>
      <c r="B47" s="81"/>
      <c r="C47" s="81"/>
      <c r="D47" s="85"/>
      <c r="E47" s="85"/>
      <c r="F47" s="85"/>
      <c r="G47" s="85"/>
      <c r="H47" s="85"/>
      <c r="I47" s="85"/>
      <c r="J47" s="85"/>
      <c r="K47" s="74">
        <f t="shared" si="1"/>
        <v>0</v>
      </c>
      <c r="L47" s="75">
        <f t="shared" si="2"/>
        <v>0</v>
      </c>
      <c r="M47" s="75">
        <f t="shared" si="3"/>
        <v>0</v>
      </c>
      <c r="N47" s="76">
        <f t="shared" si="4"/>
        <v>0</v>
      </c>
      <c r="O47" s="78" t="e">
        <f t="shared" si="5"/>
        <v>#DIV/0!</v>
      </c>
      <c r="P47" s="11" t="str">
        <f t="shared" si="6"/>
        <v>ERROR</v>
      </c>
      <c r="Q47" s="79">
        <f t="shared" si="8"/>
      </c>
      <c r="R47" s="79">
        <f t="shared" si="8"/>
      </c>
      <c r="S47" s="79">
        <f t="shared" si="8"/>
      </c>
      <c r="T47" s="79">
        <f t="shared" si="8"/>
      </c>
      <c r="U47" s="79">
        <f t="shared" si="8"/>
      </c>
      <c r="V47" s="79">
        <f t="shared" si="8"/>
      </c>
      <c r="W47" s="79">
        <f t="shared" si="8"/>
      </c>
      <c r="X47" s="79">
        <f t="shared" si="8"/>
      </c>
      <c r="Y47" s="79">
        <f t="shared" si="8"/>
      </c>
      <c r="Z47" s="79">
        <f t="shared" si="8"/>
      </c>
      <c r="AA47" s="1"/>
    </row>
    <row r="48" spans="1:27" ht="12.75">
      <c r="A48" s="73">
        <v>44</v>
      </c>
      <c r="B48" s="81"/>
      <c r="C48" s="81"/>
      <c r="D48" s="85"/>
      <c r="E48" s="85"/>
      <c r="F48" s="85"/>
      <c r="G48" s="85"/>
      <c r="H48" s="85"/>
      <c r="I48" s="85"/>
      <c r="J48" s="85"/>
      <c r="K48" s="74">
        <f t="shared" si="1"/>
        <v>0</v>
      </c>
      <c r="L48" s="75">
        <f t="shared" si="2"/>
        <v>0</v>
      </c>
      <c r="M48" s="75">
        <f t="shared" si="3"/>
        <v>0</v>
      </c>
      <c r="N48" s="76">
        <f t="shared" si="4"/>
        <v>0</v>
      </c>
      <c r="O48" s="78" t="e">
        <f t="shared" si="5"/>
        <v>#DIV/0!</v>
      </c>
      <c r="P48" s="11" t="str">
        <f t="shared" si="6"/>
        <v>ERROR</v>
      </c>
      <c r="Q48" s="79">
        <f t="shared" si="8"/>
      </c>
      <c r="R48" s="79">
        <f t="shared" si="8"/>
      </c>
      <c r="S48" s="79">
        <f t="shared" si="8"/>
      </c>
      <c r="T48" s="79">
        <f t="shared" si="8"/>
      </c>
      <c r="U48" s="79">
        <f t="shared" si="8"/>
      </c>
      <c r="V48" s="79">
        <f t="shared" si="8"/>
      </c>
      <c r="W48" s="79">
        <f t="shared" si="8"/>
      </c>
      <c r="X48" s="79">
        <f t="shared" si="8"/>
      </c>
      <c r="Y48" s="79">
        <f t="shared" si="8"/>
      </c>
      <c r="Z48" s="79">
        <f t="shared" si="8"/>
      </c>
      <c r="AA48" s="1"/>
    </row>
    <row r="49" spans="1:27" ht="12.75">
      <c r="A49" s="73">
        <v>45</v>
      </c>
      <c r="B49" s="81" t="s">
        <v>47</v>
      </c>
      <c r="C49" s="81"/>
      <c r="D49" s="85">
        <v>205</v>
      </c>
      <c r="E49" s="85">
        <v>1</v>
      </c>
      <c r="F49" s="85">
        <v>7</v>
      </c>
      <c r="G49" s="85">
        <v>33</v>
      </c>
      <c r="H49" s="85">
        <v>1</v>
      </c>
      <c r="I49" s="85">
        <v>28</v>
      </c>
      <c r="J49" s="85">
        <v>22</v>
      </c>
      <c r="K49" s="74">
        <f>TRUNC(N49)</f>
        <v>0</v>
      </c>
      <c r="L49" s="75">
        <f t="shared" si="2"/>
        <v>20</v>
      </c>
      <c r="M49" s="75">
        <f t="shared" si="3"/>
        <v>49.00000000000026</v>
      </c>
      <c r="N49" s="76">
        <f t="shared" si="4"/>
        <v>0.3469444444444445</v>
      </c>
      <c r="O49" s="78">
        <f t="shared" si="5"/>
        <v>172.9383506805444</v>
      </c>
      <c r="P49" s="11">
        <f t="shared" si="6"/>
      </c>
      <c r="Q49" s="79">
        <f t="shared" si="8"/>
      </c>
      <c r="R49" s="79">
        <f t="shared" si="8"/>
      </c>
      <c r="S49" s="79">
        <f t="shared" si="8"/>
      </c>
      <c r="T49" s="79">
        <f t="shared" si="8"/>
      </c>
      <c r="U49" s="79">
        <f t="shared" si="8"/>
      </c>
      <c r="V49" s="79">
        <f t="shared" si="8"/>
      </c>
      <c r="W49" s="79">
        <f t="shared" si="8"/>
      </c>
      <c r="X49" s="79">
        <f t="shared" si="8"/>
      </c>
      <c r="Y49" s="79">
        <f t="shared" si="8"/>
      </c>
      <c r="Z49" s="79">
        <f t="shared" si="8"/>
        <v>172.9383506805444</v>
      </c>
      <c r="AA49" s="1"/>
    </row>
    <row r="50" spans="1:27" ht="12.75">
      <c r="A50" s="73">
        <v>46</v>
      </c>
      <c r="B50" s="81" t="s">
        <v>48</v>
      </c>
      <c r="C50" s="81"/>
      <c r="D50" s="85">
        <v>205</v>
      </c>
      <c r="E50" s="85">
        <v>1</v>
      </c>
      <c r="F50" s="85">
        <v>8</v>
      </c>
      <c r="G50" s="85">
        <v>34</v>
      </c>
      <c r="H50" s="85">
        <v>1</v>
      </c>
      <c r="I50" s="85">
        <v>29</v>
      </c>
      <c r="J50" s="85">
        <v>17</v>
      </c>
      <c r="K50" s="74">
        <f t="shared" si="1"/>
        <v>0</v>
      </c>
      <c r="L50" s="75">
        <f t="shared" si="2"/>
        <v>20</v>
      </c>
      <c r="M50" s="75">
        <f t="shared" si="3"/>
        <v>43.000000000000924</v>
      </c>
      <c r="N50" s="76">
        <f t="shared" si="4"/>
        <v>0.345277777777778</v>
      </c>
      <c r="O50" s="78">
        <f t="shared" si="5"/>
        <v>173.7731295253418</v>
      </c>
      <c r="P50" s="11">
        <f t="shared" si="6"/>
      </c>
      <c r="Q50" s="79">
        <f t="shared" si="8"/>
      </c>
      <c r="R50" s="79">
        <f t="shared" si="8"/>
      </c>
      <c r="S50" s="79">
        <f t="shared" si="8"/>
      </c>
      <c r="T50" s="79">
        <f t="shared" si="8"/>
      </c>
      <c r="U50" s="79">
        <f t="shared" si="8"/>
      </c>
      <c r="V50" s="79">
        <f t="shared" si="8"/>
      </c>
      <c r="W50" s="79">
        <f t="shared" si="8"/>
      </c>
      <c r="X50" s="79">
        <f t="shared" si="8"/>
      </c>
      <c r="Y50" s="79">
        <f t="shared" si="8"/>
      </c>
      <c r="Z50" s="79">
        <f t="shared" si="8"/>
        <v>173.7731295253418</v>
      </c>
      <c r="AA50" s="1"/>
    </row>
    <row r="51" spans="1:27" ht="12.75">
      <c r="A51" s="73">
        <v>47</v>
      </c>
      <c r="B51" s="81"/>
      <c r="C51" s="81"/>
      <c r="D51" s="85"/>
      <c r="E51" s="85"/>
      <c r="F51" s="85"/>
      <c r="G51" s="85"/>
      <c r="H51" s="85"/>
      <c r="I51" s="85"/>
      <c r="J51" s="85"/>
      <c r="K51" s="74">
        <f t="shared" si="1"/>
        <v>0</v>
      </c>
      <c r="L51" s="75">
        <f t="shared" si="2"/>
        <v>0</v>
      </c>
      <c r="M51" s="75">
        <f t="shared" si="3"/>
        <v>0</v>
      </c>
      <c r="N51" s="76">
        <f t="shared" si="4"/>
        <v>0</v>
      </c>
      <c r="O51" s="78" t="e">
        <f t="shared" si="5"/>
        <v>#DIV/0!</v>
      </c>
      <c r="P51" s="11" t="str">
        <f t="shared" si="6"/>
        <v>ERROR</v>
      </c>
      <c r="Q51" s="79">
        <f t="shared" si="8"/>
      </c>
      <c r="R51" s="79">
        <f t="shared" si="8"/>
      </c>
      <c r="S51" s="79">
        <f t="shared" si="8"/>
      </c>
      <c r="T51" s="79">
        <f t="shared" si="8"/>
      </c>
      <c r="U51" s="79">
        <f t="shared" si="8"/>
      </c>
      <c r="V51" s="79">
        <f t="shared" si="8"/>
      </c>
      <c r="W51" s="79">
        <f t="shared" si="8"/>
      </c>
      <c r="X51" s="79">
        <f t="shared" si="8"/>
      </c>
      <c r="Y51" s="79">
        <f t="shared" si="8"/>
      </c>
      <c r="Z51" s="79">
        <f t="shared" si="8"/>
      </c>
      <c r="AA51" s="1"/>
    </row>
    <row r="52" spans="1:27" ht="12.75">
      <c r="A52" s="73">
        <v>48</v>
      </c>
      <c r="B52" s="81"/>
      <c r="C52" s="81"/>
      <c r="D52" s="85"/>
      <c r="E52" s="85"/>
      <c r="F52" s="85"/>
      <c r="G52" s="85"/>
      <c r="H52" s="85"/>
      <c r="I52" s="85"/>
      <c r="J52" s="85"/>
      <c r="K52" s="74">
        <f t="shared" si="1"/>
        <v>0</v>
      </c>
      <c r="L52" s="75">
        <f t="shared" si="2"/>
        <v>0</v>
      </c>
      <c r="M52" s="75">
        <f t="shared" si="3"/>
        <v>0</v>
      </c>
      <c r="N52" s="76">
        <f t="shared" si="4"/>
        <v>0</v>
      </c>
      <c r="O52" s="78" t="e">
        <f t="shared" si="5"/>
        <v>#DIV/0!</v>
      </c>
      <c r="P52" s="11" t="str">
        <f t="shared" si="6"/>
        <v>ERROR</v>
      </c>
      <c r="Q52" s="79">
        <f t="shared" si="8"/>
      </c>
      <c r="R52" s="79">
        <f t="shared" si="8"/>
      </c>
      <c r="S52" s="79">
        <f t="shared" si="8"/>
      </c>
      <c r="T52" s="79">
        <f t="shared" si="8"/>
      </c>
      <c r="U52" s="79">
        <f t="shared" si="8"/>
      </c>
      <c r="V52" s="79">
        <f t="shared" si="8"/>
      </c>
      <c r="W52" s="79">
        <f t="shared" si="8"/>
      </c>
      <c r="X52" s="79">
        <f t="shared" si="8"/>
      </c>
      <c r="Y52" s="79">
        <f t="shared" si="8"/>
      </c>
      <c r="Z52" s="79">
        <f t="shared" si="8"/>
      </c>
      <c r="AA52" s="1"/>
    </row>
    <row r="53" spans="1:27" ht="12.75">
      <c r="A53" s="73">
        <v>49</v>
      </c>
      <c r="B53" s="81"/>
      <c r="C53" s="81"/>
      <c r="D53" s="85"/>
      <c r="E53" s="85"/>
      <c r="F53" s="85"/>
      <c r="G53" s="85"/>
      <c r="H53" s="85"/>
      <c r="I53" s="85"/>
      <c r="J53" s="85"/>
      <c r="K53" s="74">
        <f t="shared" si="1"/>
        <v>0</v>
      </c>
      <c r="L53" s="75">
        <f t="shared" si="2"/>
        <v>0</v>
      </c>
      <c r="M53" s="75">
        <f t="shared" si="3"/>
        <v>0</v>
      </c>
      <c r="N53" s="76">
        <f t="shared" si="4"/>
        <v>0</v>
      </c>
      <c r="O53" s="78" t="e">
        <f t="shared" si="5"/>
        <v>#DIV/0!</v>
      </c>
      <c r="P53" s="11" t="str">
        <f t="shared" si="6"/>
        <v>ERROR</v>
      </c>
      <c r="Q53" s="79">
        <f t="shared" si="8"/>
      </c>
      <c r="R53" s="79">
        <f t="shared" si="8"/>
      </c>
      <c r="S53" s="79">
        <f t="shared" si="8"/>
      </c>
      <c r="T53" s="79">
        <f t="shared" si="8"/>
      </c>
      <c r="U53" s="79">
        <f t="shared" si="8"/>
      </c>
      <c r="V53" s="79">
        <f t="shared" si="8"/>
      </c>
      <c r="W53" s="79">
        <f t="shared" si="8"/>
      </c>
      <c r="X53" s="79">
        <f t="shared" si="8"/>
      </c>
      <c r="Y53" s="79">
        <f t="shared" si="8"/>
      </c>
      <c r="Z53" s="79">
        <f t="shared" si="8"/>
      </c>
      <c r="AA53" s="1"/>
    </row>
    <row r="54" spans="1:27" ht="12.75">
      <c r="A54" s="73">
        <v>50</v>
      </c>
      <c r="B54" s="81" t="s">
        <v>30</v>
      </c>
      <c r="C54" s="81"/>
      <c r="D54" s="85"/>
      <c r="E54" s="85"/>
      <c r="F54" s="85"/>
      <c r="G54" s="85"/>
      <c r="H54" s="85"/>
      <c r="I54" s="85"/>
      <c r="J54" s="85"/>
      <c r="K54" s="74">
        <f t="shared" si="1"/>
        <v>0</v>
      </c>
      <c r="L54" s="75">
        <f t="shared" si="2"/>
        <v>0</v>
      </c>
      <c r="M54" s="75">
        <f t="shared" si="3"/>
        <v>0</v>
      </c>
      <c r="N54" s="76">
        <f t="shared" si="4"/>
        <v>0</v>
      </c>
      <c r="O54" s="78" t="e">
        <f t="shared" si="5"/>
        <v>#DIV/0!</v>
      </c>
      <c r="P54" s="11" t="str">
        <f t="shared" si="6"/>
        <v>ERROR</v>
      </c>
      <c r="Q54" s="79">
        <f t="shared" si="8"/>
      </c>
      <c r="R54" s="79">
        <f t="shared" si="8"/>
      </c>
      <c r="S54" s="79">
        <f t="shared" si="8"/>
      </c>
      <c r="T54" s="79">
        <f t="shared" si="8"/>
      </c>
      <c r="U54" s="79">
        <f t="shared" si="8"/>
      </c>
      <c r="V54" s="79">
        <f t="shared" si="8"/>
      </c>
      <c r="W54" s="79">
        <f t="shared" si="8"/>
      </c>
      <c r="X54" s="79">
        <f t="shared" si="8"/>
      </c>
      <c r="Y54" s="79">
        <f t="shared" si="8"/>
      </c>
      <c r="Z54" s="79">
        <f t="shared" si="8"/>
      </c>
      <c r="AA54" s="1"/>
    </row>
    <row r="55" spans="1:27" ht="12.75">
      <c r="A55" s="73"/>
      <c r="B55" s="81"/>
      <c r="C55" s="81"/>
      <c r="D55" s="85">
        <v>320</v>
      </c>
      <c r="E55" s="85"/>
      <c r="F55" s="85"/>
      <c r="G55" s="85"/>
      <c r="H55" s="85"/>
      <c r="I55" s="85"/>
      <c r="J55" s="85"/>
      <c r="K55" s="74">
        <f t="shared" si="1"/>
        <v>0</v>
      </c>
      <c r="L55" s="75">
        <f t="shared" si="2"/>
        <v>0</v>
      </c>
      <c r="M55" s="75">
        <f t="shared" si="3"/>
        <v>0</v>
      </c>
      <c r="N55" s="76">
        <f t="shared" si="4"/>
        <v>0</v>
      </c>
      <c r="O55" s="78" t="e">
        <f t="shared" si="5"/>
        <v>#DIV/0!</v>
      </c>
      <c r="P55" s="11" t="e">
        <f t="shared" si="6"/>
        <v>#DIV/0!</v>
      </c>
      <c r="Q55" s="79" t="e">
        <f t="shared" si="8"/>
        <v>#DIV/0!</v>
      </c>
      <c r="R55" s="79">
        <f t="shared" si="8"/>
      </c>
      <c r="S55" s="79">
        <f t="shared" si="8"/>
      </c>
      <c r="T55" s="79">
        <f t="shared" si="8"/>
      </c>
      <c r="U55" s="79">
        <f t="shared" si="8"/>
      </c>
      <c r="V55" s="79">
        <f t="shared" si="8"/>
      </c>
      <c r="W55" s="79">
        <f t="shared" si="8"/>
      </c>
      <c r="X55" s="79">
        <f t="shared" si="8"/>
      </c>
      <c r="Y55" s="79">
        <f t="shared" si="8"/>
      </c>
      <c r="Z55" s="79">
        <f t="shared" si="8"/>
      </c>
      <c r="AA55" s="1"/>
    </row>
    <row r="56" spans="1:27" ht="12.75">
      <c r="A56" s="73"/>
      <c r="B56" s="81"/>
      <c r="C56" s="81"/>
      <c r="D56" s="85">
        <v>310</v>
      </c>
      <c r="E56" s="85"/>
      <c r="F56" s="85"/>
      <c r="G56" s="85"/>
      <c r="H56" s="85"/>
      <c r="I56" s="85"/>
      <c r="J56" s="85"/>
      <c r="K56" s="74">
        <f t="shared" si="1"/>
        <v>0</v>
      </c>
      <c r="L56" s="75">
        <f t="shared" si="2"/>
        <v>0</v>
      </c>
      <c r="M56" s="75">
        <f t="shared" si="3"/>
        <v>0</v>
      </c>
      <c r="N56" s="76">
        <f t="shared" si="4"/>
        <v>0</v>
      </c>
      <c r="O56" s="78" t="e">
        <f t="shared" si="5"/>
        <v>#DIV/0!</v>
      </c>
      <c r="P56" s="11" t="e">
        <f>IF(SUM(Q56:Z56)=0,"ERROR","")</f>
        <v>#DIV/0!</v>
      </c>
      <c r="Q56" s="79">
        <f t="shared" si="8"/>
      </c>
      <c r="R56" s="79" t="e">
        <f t="shared" si="8"/>
        <v>#DIV/0!</v>
      </c>
      <c r="S56" s="79">
        <f t="shared" si="8"/>
      </c>
      <c r="T56" s="79"/>
      <c r="U56" s="79"/>
      <c r="V56" s="79">
        <f t="shared" si="8"/>
      </c>
      <c r="W56" s="79"/>
      <c r="X56" s="79">
        <f t="shared" si="8"/>
      </c>
      <c r="Y56" s="79"/>
      <c r="Z56" s="79"/>
      <c r="AA56" s="1"/>
    </row>
    <row r="57" spans="1:27" ht="12.75">
      <c r="A57" s="73"/>
      <c r="B57" s="81" t="s">
        <v>34</v>
      </c>
      <c r="C57" s="81"/>
      <c r="D57" s="85">
        <v>300</v>
      </c>
      <c r="E57" s="85">
        <v>0</v>
      </c>
      <c r="F57" s="85">
        <v>59</v>
      </c>
      <c r="G57" s="85">
        <v>4</v>
      </c>
      <c r="H57" s="85">
        <v>1</v>
      </c>
      <c r="I57" s="85">
        <v>18</v>
      </c>
      <c r="J57" s="85">
        <v>1</v>
      </c>
      <c r="K57" s="74">
        <f t="shared" si="1"/>
        <v>0</v>
      </c>
      <c r="L57" s="75">
        <f t="shared" si="2"/>
        <v>18</v>
      </c>
      <c r="M57" s="75">
        <f t="shared" si="3"/>
        <v>57.00000000000072</v>
      </c>
      <c r="N57" s="76">
        <f t="shared" si="4"/>
        <v>0.3158333333333335</v>
      </c>
      <c r="O57" s="78">
        <f t="shared" si="5"/>
        <v>189.97361477572548</v>
      </c>
      <c r="P57" s="11">
        <f t="shared" si="6"/>
      </c>
      <c r="Q57" s="79"/>
      <c r="R57" s="79">
        <f t="shared" si="8"/>
      </c>
      <c r="S57" s="79">
        <f t="shared" si="8"/>
        <v>189.97361477572548</v>
      </c>
      <c r="T57" s="79"/>
      <c r="U57" s="79"/>
      <c r="V57" s="79">
        <f t="shared" si="8"/>
      </c>
      <c r="W57" s="79"/>
      <c r="X57" s="79">
        <f t="shared" si="8"/>
      </c>
      <c r="Y57" s="79"/>
      <c r="Z57" s="79"/>
      <c r="AA57" s="1"/>
    </row>
    <row r="58" spans="1:27" ht="12.75">
      <c r="A58" s="73"/>
      <c r="B58" s="81"/>
      <c r="C58" s="81"/>
      <c r="D58" s="85" t="s">
        <v>14</v>
      </c>
      <c r="E58" s="85"/>
      <c r="F58" s="85"/>
      <c r="G58" s="85"/>
      <c r="H58" s="85"/>
      <c r="I58" s="85"/>
      <c r="J58" s="85"/>
      <c r="K58" s="74">
        <f t="shared" si="1"/>
        <v>0</v>
      </c>
      <c r="L58" s="75">
        <f t="shared" si="2"/>
        <v>0</v>
      </c>
      <c r="M58" s="75">
        <f t="shared" si="3"/>
        <v>0</v>
      </c>
      <c r="N58" s="76">
        <f t="shared" si="4"/>
        <v>0</v>
      </c>
      <c r="O58" s="78" t="e">
        <f t="shared" si="5"/>
        <v>#DIV/0!</v>
      </c>
      <c r="P58" s="11" t="e">
        <f t="shared" si="6"/>
        <v>#DIV/0!</v>
      </c>
      <c r="Q58" s="79">
        <f t="shared" si="8"/>
      </c>
      <c r="R58" s="79">
        <f t="shared" si="8"/>
      </c>
      <c r="S58" s="79">
        <f t="shared" si="8"/>
      </c>
      <c r="T58" s="79" t="e">
        <f t="shared" si="8"/>
        <v>#DIV/0!</v>
      </c>
      <c r="U58" s="79">
        <f t="shared" si="8"/>
      </c>
      <c r="V58" s="79">
        <f t="shared" si="8"/>
      </c>
      <c r="W58" s="79">
        <f t="shared" si="8"/>
      </c>
      <c r="X58" s="79">
        <f t="shared" si="8"/>
      </c>
      <c r="Y58" s="79">
        <f t="shared" si="8"/>
      </c>
      <c r="Z58" s="79">
        <f t="shared" si="8"/>
      </c>
      <c r="AA58" s="1"/>
    </row>
    <row r="59" spans="1:27" ht="12.75">
      <c r="A59" s="73"/>
      <c r="B59" s="81" t="s">
        <v>37</v>
      </c>
      <c r="C59" s="81"/>
      <c r="D59" s="85">
        <v>285</v>
      </c>
      <c r="E59" s="85">
        <v>0</v>
      </c>
      <c r="F59" s="85">
        <v>59</v>
      </c>
      <c r="G59" s="85">
        <v>30</v>
      </c>
      <c r="H59" s="85">
        <v>1</v>
      </c>
      <c r="I59" s="85">
        <v>19</v>
      </c>
      <c r="J59" s="85">
        <v>24</v>
      </c>
      <c r="K59" s="74">
        <f t="shared" si="1"/>
        <v>0</v>
      </c>
      <c r="L59" s="75">
        <f t="shared" si="2"/>
        <v>19</v>
      </c>
      <c r="M59" s="75">
        <f t="shared" si="3"/>
        <v>54.00000000000005</v>
      </c>
      <c r="N59" s="76">
        <f t="shared" si="4"/>
        <v>0.33166666666666667</v>
      </c>
      <c r="O59" s="78">
        <f t="shared" si="5"/>
        <v>180.90452261306532</v>
      </c>
      <c r="P59" s="11">
        <f t="shared" si="6"/>
      </c>
      <c r="Q59" s="79"/>
      <c r="R59" s="79">
        <f t="shared" si="8"/>
      </c>
      <c r="S59" s="79">
        <f t="shared" si="8"/>
      </c>
      <c r="T59" s="79">
        <f t="shared" si="8"/>
      </c>
      <c r="U59" s="79">
        <f t="shared" si="8"/>
        <v>180.90452261306532</v>
      </c>
      <c r="V59" s="79">
        <f t="shared" si="8"/>
      </c>
      <c r="W59" s="79">
        <f t="shared" si="8"/>
      </c>
      <c r="X59" s="79">
        <f t="shared" si="8"/>
      </c>
      <c r="Y59" s="79">
        <f t="shared" si="8"/>
      </c>
      <c r="Z59" s="79">
        <f t="shared" si="8"/>
      </c>
      <c r="AA59" s="1"/>
    </row>
    <row r="60" spans="1:27" ht="12.75">
      <c r="A60" s="73"/>
      <c r="B60" s="81"/>
      <c r="C60" s="81"/>
      <c r="D60" s="85" t="s">
        <v>33</v>
      </c>
      <c r="E60" s="83"/>
      <c r="F60" s="83"/>
      <c r="G60" s="84"/>
      <c r="H60" s="85"/>
      <c r="I60" s="85"/>
      <c r="J60" s="85"/>
      <c r="K60" s="74">
        <f t="shared" si="1"/>
        <v>0</v>
      </c>
      <c r="L60" s="75">
        <f t="shared" si="2"/>
        <v>0</v>
      </c>
      <c r="M60" s="75">
        <f t="shared" si="3"/>
        <v>0</v>
      </c>
      <c r="N60" s="76">
        <f t="shared" si="4"/>
        <v>0</v>
      </c>
      <c r="O60" s="78" t="e">
        <f t="shared" si="5"/>
        <v>#DIV/0!</v>
      </c>
      <c r="P60" s="11" t="e">
        <f t="shared" si="6"/>
        <v>#DIV/0!</v>
      </c>
      <c r="Q60" s="79">
        <f t="shared" si="8"/>
      </c>
      <c r="R60" s="79">
        <f t="shared" si="8"/>
      </c>
      <c r="S60" s="79">
        <f t="shared" si="8"/>
      </c>
      <c r="T60" s="79">
        <f t="shared" si="8"/>
      </c>
      <c r="U60" s="79">
        <f t="shared" si="8"/>
      </c>
      <c r="V60" s="79" t="e">
        <f t="shared" si="8"/>
        <v>#DIV/0!</v>
      </c>
      <c r="W60" s="79">
        <f t="shared" si="8"/>
      </c>
      <c r="X60" s="79">
        <f t="shared" si="8"/>
      </c>
      <c r="Y60" s="79">
        <f t="shared" si="8"/>
      </c>
      <c r="Z60" s="79">
        <f t="shared" si="8"/>
      </c>
      <c r="AA60" s="1"/>
    </row>
    <row r="61" spans="1:27" ht="12.75">
      <c r="A61" s="73"/>
      <c r="B61" s="81" t="s">
        <v>43</v>
      </c>
      <c r="C61" s="81"/>
      <c r="D61" s="85">
        <v>260</v>
      </c>
      <c r="E61" s="85">
        <v>1</v>
      </c>
      <c r="F61" s="85">
        <v>0</v>
      </c>
      <c r="G61" s="85">
        <v>1</v>
      </c>
      <c r="H61" s="85">
        <v>1</v>
      </c>
      <c r="I61" s="85">
        <v>20</v>
      </c>
      <c r="J61" s="85">
        <v>48</v>
      </c>
      <c r="K61" s="74">
        <f t="shared" si="1"/>
        <v>0</v>
      </c>
      <c r="L61" s="75">
        <f t="shared" si="2"/>
        <v>20</v>
      </c>
      <c r="M61" s="75">
        <f t="shared" si="3"/>
        <v>46.99999999999995</v>
      </c>
      <c r="N61" s="76">
        <f t="shared" si="4"/>
        <v>0.34638888888888886</v>
      </c>
      <c r="O61" s="78">
        <f t="shared" si="5"/>
        <v>173.2157177225341</v>
      </c>
      <c r="P61" s="11">
        <f t="shared" si="6"/>
      </c>
      <c r="Q61" s="79">
        <f t="shared" si="8"/>
      </c>
      <c r="R61" s="79">
        <f t="shared" si="8"/>
      </c>
      <c r="S61" s="79">
        <f t="shared" si="8"/>
      </c>
      <c r="T61" s="79">
        <f t="shared" si="8"/>
      </c>
      <c r="U61" s="79">
        <f t="shared" si="8"/>
      </c>
      <c r="V61" s="79">
        <f t="shared" si="8"/>
      </c>
      <c r="W61" s="79">
        <f t="shared" si="8"/>
        <v>173.2157177225341</v>
      </c>
      <c r="X61" s="79">
        <f t="shared" si="8"/>
      </c>
      <c r="Y61" s="79">
        <f t="shared" si="8"/>
      </c>
      <c r="Z61" s="79">
        <f t="shared" si="8"/>
      </c>
      <c r="AA61" s="1"/>
    </row>
    <row r="62" spans="1:27" ht="12.75">
      <c r="A62" s="73"/>
      <c r="B62" s="81" t="s">
        <v>38</v>
      </c>
      <c r="C62" s="81"/>
      <c r="D62" s="85" t="s">
        <v>15</v>
      </c>
      <c r="E62" s="85">
        <v>1</v>
      </c>
      <c r="F62" s="85">
        <v>1</v>
      </c>
      <c r="G62" s="85">
        <v>30</v>
      </c>
      <c r="H62" s="85">
        <v>1</v>
      </c>
      <c r="I62" s="85">
        <v>25</v>
      </c>
      <c r="J62" s="85">
        <v>18</v>
      </c>
      <c r="K62" s="74">
        <f t="shared" si="1"/>
        <v>0</v>
      </c>
      <c r="L62" s="75">
        <f t="shared" si="2"/>
        <v>23</v>
      </c>
      <c r="M62" s="75">
        <f t="shared" si="3"/>
        <v>48.00000000000011</v>
      </c>
      <c r="N62" s="76">
        <f t="shared" si="4"/>
        <v>0.3966666666666667</v>
      </c>
      <c r="O62" s="78">
        <f t="shared" si="5"/>
        <v>151.26050420168065</v>
      </c>
      <c r="P62" s="11">
        <f t="shared" si="6"/>
      </c>
      <c r="Q62" s="79">
        <f t="shared" si="8"/>
      </c>
      <c r="R62" s="79">
        <f t="shared" si="8"/>
      </c>
      <c r="S62" s="79">
        <f t="shared" si="8"/>
      </c>
      <c r="T62" s="79"/>
      <c r="U62" s="79"/>
      <c r="V62" s="79">
        <f t="shared" si="8"/>
      </c>
      <c r="W62" s="79"/>
      <c r="X62" s="79">
        <f t="shared" si="8"/>
        <v>151.26050420168065</v>
      </c>
      <c r="Y62" s="79"/>
      <c r="Z62" s="79"/>
      <c r="AA62" s="1"/>
    </row>
    <row r="63" spans="1:27" ht="12.75">
      <c r="A63" s="73"/>
      <c r="B63" s="81" t="s">
        <v>45</v>
      </c>
      <c r="C63" s="81"/>
      <c r="D63" s="85">
        <v>225</v>
      </c>
      <c r="E63" s="85">
        <v>1</v>
      </c>
      <c r="F63" s="85">
        <v>2</v>
      </c>
      <c r="G63" s="85">
        <v>0</v>
      </c>
      <c r="H63" s="85">
        <v>1</v>
      </c>
      <c r="I63" s="85">
        <v>25</v>
      </c>
      <c r="J63" s="85">
        <v>39</v>
      </c>
      <c r="K63" s="74">
        <f t="shared" si="1"/>
        <v>0</v>
      </c>
      <c r="L63" s="75">
        <f t="shared" si="2"/>
        <v>23</v>
      </c>
      <c r="M63" s="75">
        <f t="shared" si="3"/>
        <v>38.9999999999995</v>
      </c>
      <c r="N63" s="76">
        <f t="shared" si="4"/>
        <v>0.39416666666666655</v>
      </c>
      <c r="O63" s="78">
        <f t="shared" si="5"/>
        <v>152.21987315010574</v>
      </c>
      <c r="P63" s="11">
        <f t="shared" si="6"/>
      </c>
      <c r="Q63" s="79">
        <f t="shared" si="8"/>
      </c>
      <c r="R63" s="79">
        <f t="shared" si="8"/>
      </c>
      <c r="S63" s="79">
        <f t="shared" si="8"/>
      </c>
      <c r="T63" s="79">
        <f t="shared" si="8"/>
      </c>
      <c r="U63" s="79">
        <f t="shared" si="8"/>
      </c>
      <c r="V63" s="79">
        <f t="shared" si="8"/>
      </c>
      <c r="W63" s="79">
        <f t="shared" si="8"/>
      </c>
      <c r="X63" s="79">
        <f t="shared" si="8"/>
      </c>
      <c r="Y63" s="79">
        <f t="shared" si="8"/>
        <v>152.21987315010574</v>
      </c>
      <c r="Z63" s="79">
        <f t="shared" si="8"/>
      </c>
      <c r="AA63" s="1"/>
    </row>
    <row r="64" spans="1:27" ht="12.75">
      <c r="A64" s="73"/>
      <c r="B64" s="81" t="s">
        <v>50</v>
      </c>
      <c r="C64" s="81"/>
      <c r="D64" s="85">
        <v>205</v>
      </c>
      <c r="E64" s="85">
        <v>1</v>
      </c>
      <c r="F64" s="85">
        <v>2</v>
      </c>
      <c r="G64" s="85">
        <v>31</v>
      </c>
      <c r="H64" s="85">
        <v>1</v>
      </c>
      <c r="I64" s="85">
        <v>27</v>
      </c>
      <c r="J64" s="85">
        <v>8</v>
      </c>
      <c r="K64" s="74">
        <f t="shared" si="1"/>
        <v>0</v>
      </c>
      <c r="L64" s="75">
        <f t="shared" si="2"/>
        <v>24</v>
      </c>
      <c r="M64" s="75">
        <f t="shared" si="3"/>
        <v>36.99999999999899</v>
      </c>
      <c r="N64" s="76">
        <f t="shared" si="4"/>
        <v>0.4102777777777775</v>
      </c>
      <c r="O64" s="78">
        <f t="shared" si="5"/>
        <v>146.24238320920796</v>
      </c>
      <c r="P64" s="11">
        <f t="shared" si="6"/>
      </c>
      <c r="Q64" s="79">
        <f t="shared" si="8"/>
      </c>
      <c r="R64" s="79">
        <f t="shared" si="8"/>
      </c>
      <c r="S64" s="79">
        <f t="shared" si="8"/>
      </c>
      <c r="T64" s="79">
        <f t="shared" si="8"/>
      </c>
      <c r="U64" s="79">
        <f t="shared" si="8"/>
      </c>
      <c r="V64" s="79">
        <f t="shared" si="8"/>
      </c>
      <c r="W64" s="79">
        <f t="shared" si="8"/>
      </c>
      <c r="X64" s="79">
        <f t="shared" si="8"/>
      </c>
      <c r="Y64" s="79">
        <f t="shared" si="8"/>
      </c>
      <c r="Z64" s="79">
        <f t="shared" si="8"/>
        <v>146.24238320920796</v>
      </c>
      <c r="AA64" s="1"/>
    </row>
    <row r="65" spans="16:26" ht="12.75">
      <c r="P65" s="105" t="s">
        <v>30</v>
      </c>
      <c r="S65" s="106">
        <f>(U24-(S14))</f>
        <v>5.88326848249045</v>
      </c>
      <c r="T65" s="106" t="e">
        <f>R8-T20</f>
        <v>#DIV/0!</v>
      </c>
      <c r="U65" s="106">
        <f>(U24-(U24))</f>
        <v>0</v>
      </c>
      <c r="V65" s="106" t="e">
        <f>R8-V32</f>
        <v>#DIV/0!</v>
      </c>
      <c r="W65" s="106">
        <f>(U24-(W35))</f>
        <v>11.648060548722839</v>
      </c>
      <c r="X65" s="106">
        <f>(U24-(X40))</f>
        <v>53.83783783783787</v>
      </c>
      <c r="Y65" s="106">
        <f>(U24-(Y44))</f>
        <v>34.028643639427116</v>
      </c>
      <c r="Z65" s="106">
        <f>(U24-(Z50))</f>
        <v>42.226870474658284</v>
      </c>
    </row>
    <row r="66" spans="16:26" ht="12.75">
      <c r="P66" s="105" t="s">
        <v>31</v>
      </c>
      <c r="Q66" s="106">
        <f>SUM(Q58:Q65)</f>
        <v>0</v>
      </c>
      <c r="R66" s="106" t="e">
        <f>SUM(R56:R65)</f>
        <v>#DIV/0!</v>
      </c>
      <c r="S66" s="106">
        <f>SUM(S57:S65)</f>
        <v>195.85688325821593</v>
      </c>
      <c r="T66" s="106" t="e">
        <f aca="true" t="shared" si="9" ref="T66:Z66">SUM(T58:T65)</f>
        <v>#DIV/0!</v>
      </c>
      <c r="U66" s="106">
        <f t="shared" si="9"/>
        <v>180.90452261306532</v>
      </c>
      <c r="V66" s="106" t="e">
        <f>SUM(V56:V65)</f>
        <v>#DIV/0!</v>
      </c>
      <c r="W66" s="106">
        <f t="shared" si="9"/>
        <v>184.86377827125693</v>
      </c>
      <c r="X66" s="106">
        <f t="shared" si="9"/>
        <v>205.0983420395185</v>
      </c>
      <c r="Y66" s="106">
        <f t="shared" si="9"/>
        <v>186.24851678953286</v>
      </c>
      <c r="Z66" s="106">
        <f t="shared" si="9"/>
        <v>188.46925368386624</v>
      </c>
    </row>
    <row r="68" spans="2:3" ht="12.75">
      <c r="B68" s="2"/>
      <c r="C68" s="2"/>
    </row>
    <row r="70" spans="2:3" ht="12.75">
      <c r="B70" s="2"/>
      <c r="C70" s="2"/>
    </row>
    <row r="76" spans="17:18" ht="12.75">
      <c r="Q76" s="2"/>
      <c r="R76" s="2"/>
    </row>
    <row r="78" spans="17:22" ht="12.75">
      <c r="Q78" s="2"/>
      <c r="R78" s="2"/>
      <c r="S78" s="8"/>
      <c r="T78" s="8"/>
      <c r="U78" s="8"/>
      <c r="V78" s="8"/>
    </row>
    <row r="79" spans="17:22" ht="12.75">
      <c r="Q79" s="2"/>
      <c r="R79" s="2"/>
      <c r="S79" s="8"/>
      <c r="T79" s="8"/>
      <c r="U79" s="8"/>
      <c r="V79" s="8"/>
    </row>
    <row r="80" spans="17:22" ht="12.75">
      <c r="Q80" s="2"/>
      <c r="R80" s="2"/>
      <c r="S80" s="8"/>
      <c r="T80" s="8"/>
      <c r="U80" s="8"/>
      <c r="V80" s="8"/>
    </row>
    <row r="82" spans="20:22" ht="12.75">
      <c r="T82" s="8"/>
      <c r="U82" s="8"/>
      <c r="V82" s="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J20" sqref="J20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23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16</v>
      </c>
      <c r="E3" s="28"/>
      <c r="F3" s="20"/>
      <c r="G3" s="27" t="s">
        <v>17</v>
      </c>
      <c r="H3" s="28"/>
      <c r="I3" s="20"/>
      <c r="J3" s="29"/>
      <c r="K3" s="58"/>
      <c r="L3" s="29"/>
    </row>
    <row r="4" spans="1:12" s="5" customFormat="1" ht="13.5" thickBot="1">
      <c r="A4" s="23" t="s">
        <v>24</v>
      </c>
      <c r="B4" s="32" t="s">
        <v>0</v>
      </c>
      <c r="C4" s="54" t="s">
        <v>27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51</v>
      </c>
      <c r="C5" s="86"/>
      <c r="D5" s="86">
        <v>0</v>
      </c>
      <c r="E5" s="86">
        <v>39</v>
      </c>
      <c r="F5" s="86">
        <v>0</v>
      </c>
      <c r="G5" s="87">
        <v>1</v>
      </c>
      <c r="H5" s="88">
        <v>44</v>
      </c>
      <c r="I5" s="88">
        <v>24</v>
      </c>
      <c r="J5" s="89">
        <v>16.7</v>
      </c>
      <c r="K5" s="101">
        <f>(G5+H5/60+I5/3600)-(D5+E5/60+F5/3600)</f>
        <v>1.0899999999999999</v>
      </c>
      <c r="L5" s="102">
        <f>1000/(J5*K5)</f>
        <v>54.935999560512016</v>
      </c>
    </row>
    <row r="6" spans="1:12" ht="12.75">
      <c r="A6" s="73">
        <v>2</v>
      </c>
      <c r="B6" s="81" t="s">
        <v>34</v>
      </c>
      <c r="C6" s="90"/>
      <c r="D6" s="90">
        <v>0</v>
      </c>
      <c r="E6" s="90">
        <v>40</v>
      </c>
      <c r="F6" s="90">
        <v>30</v>
      </c>
      <c r="G6" s="91">
        <v>1</v>
      </c>
      <c r="H6" s="92">
        <v>43</v>
      </c>
      <c r="I6" s="92">
        <v>29</v>
      </c>
      <c r="J6" s="93">
        <v>17.18</v>
      </c>
      <c r="K6" s="103">
        <f aca="true" t="shared" si="0" ref="K6:K54">(G6+H6/60+I6/3600)-(D6+E6/60+F6/3600)</f>
        <v>1.0497222222222224</v>
      </c>
      <c r="L6" s="104">
        <f aca="true" t="shared" si="1" ref="L6:L54">1000/(J6*K6)</f>
        <v>55.45011476633474</v>
      </c>
    </row>
    <row r="7" spans="1:12" ht="12.75">
      <c r="A7" s="73">
        <v>3</v>
      </c>
      <c r="B7" s="81" t="s">
        <v>36</v>
      </c>
      <c r="C7" s="90"/>
      <c r="D7" s="90">
        <v>0</v>
      </c>
      <c r="E7" s="90">
        <v>41</v>
      </c>
      <c r="F7" s="90">
        <v>1</v>
      </c>
      <c r="G7" s="91">
        <v>1</v>
      </c>
      <c r="H7" s="92">
        <v>47</v>
      </c>
      <c r="I7" s="92">
        <v>40</v>
      </c>
      <c r="J7" s="93">
        <v>15.78</v>
      </c>
      <c r="K7" s="103">
        <f t="shared" si="0"/>
        <v>1.1108333333333331</v>
      </c>
      <c r="L7" s="104">
        <f t="shared" si="1"/>
        <v>57.048482652982656</v>
      </c>
    </row>
    <row r="8" spans="1:12" ht="12.75">
      <c r="A8" s="73">
        <v>4</v>
      </c>
      <c r="B8" s="81" t="s">
        <v>35</v>
      </c>
      <c r="C8" s="90"/>
      <c r="D8" s="90">
        <v>0</v>
      </c>
      <c r="E8" s="90">
        <v>43</v>
      </c>
      <c r="F8" s="90">
        <v>0</v>
      </c>
      <c r="G8" s="91">
        <v>1</v>
      </c>
      <c r="H8" s="92">
        <v>47</v>
      </c>
      <c r="I8" s="92">
        <v>53</v>
      </c>
      <c r="J8" s="93">
        <v>15.08</v>
      </c>
      <c r="K8" s="103">
        <f t="shared" si="0"/>
        <v>1.0813888888888887</v>
      </c>
      <c r="L8" s="104">
        <f t="shared" si="1"/>
        <v>61.32206279242959</v>
      </c>
    </row>
    <row r="9" spans="1:12" ht="12.75">
      <c r="A9" s="73">
        <v>5</v>
      </c>
      <c r="B9" s="81" t="s">
        <v>37</v>
      </c>
      <c r="C9" s="90"/>
      <c r="D9" s="90">
        <v>0</v>
      </c>
      <c r="E9" s="90">
        <v>44</v>
      </c>
      <c r="F9" s="90">
        <v>0</v>
      </c>
      <c r="G9" s="91">
        <v>1</v>
      </c>
      <c r="H9" s="92">
        <v>54</v>
      </c>
      <c r="I9" s="92">
        <v>32</v>
      </c>
      <c r="J9" s="93">
        <v>13.65</v>
      </c>
      <c r="K9" s="103">
        <f t="shared" si="0"/>
        <v>1.1755555555555555</v>
      </c>
      <c r="L9" s="104">
        <f t="shared" si="1"/>
        <v>62.31953301896591</v>
      </c>
    </row>
    <row r="10" spans="1:12" ht="12.75">
      <c r="A10" s="73">
        <v>6</v>
      </c>
      <c r="B10" s="81" t="s">
        <v>52</v>
      </c>
      <c r="C10" s="90"/>
      <c r="D10" s="90">
        <v>0</v>
      </c>
      <c r="E10" s="90">
        <v>44</v>
      </c>
      <c r="F10" s="90">
        <v>59</v>
      </c>
      <c r="G10" s="91">
        <v>1</v>
      </c>
      <c r="H10" s="92">
        <v>57</v>
      </c>
      <c r="I10" s="92">
        <v>5</v>
      </c>
      <c r="J10" s="93">
        <v>16.68</v>
      </c>
      <c r="K10" s="103">
        <f t="shared" si="0"/>
        <v>1.2016666666666667</v>
      </c>
      <c r="L10" s="104">
        <f t="shared" si="1"/>
        <v>49.890739280974664</v>
      </c>
    </row>
    <row r="11" spans="1:12" ht="12.75">
      <c r="A11" s="73">
        <v>7</v>
      </c>
      <c r="B11" s="81" t="s">
        <v>41</v>
      </c>
      <c r="C11" s="90"/>
      <c r="D11" s="90">
        <v>0</v>
      </c>
      <c r="E11" s="90">
        <v>47</v>
      </c>
      <c r="F11" s="90">
        <v>0</v>
      </c>
      <c r="G11" s="91">
        <v>1</v>
      </c>
      <c r="H11" s="92">
        <v>58</v>
      </c>
      <c r="I11" s="92">
        <v>54</v>
      </c>
      <c r="J11" s="93">
        <v>18.62</v>
      </c>
      <c r="K11" s="103">
        <f t="shared" si="0"/>
        <v>1.1983333333333333</v>
      </c>
      <c r="L11" s="104">
        <f t="shared" si="1"/>
        <v>44.81698982206161</v>
      </c>
    </row>
    <row r="12" spans="1:12" ht="12.75">
      <c r="A12" s="73">
        <v>8</v>
      </c>
      <c r="B12" s="81" t="s">
        <v>49</v>
      </c>
      <c r="C12" s="90"/>
      <c r="D12" s="90">
        <v>0</v>
      </c>
      <c r="E12" s="90">
        <v>47</v>
      </c>
      <c r="F12" s="90">
        <v>30</v>
      </c>
      <c r="G12" s="91">
        <v>2</v>
      </c>
      <c r="H12" s="92">
        <v>3</v>
      </c>
      <c r="I12" s="92">
        <v>39</v>
      </c>
      <c r="J12" s="93">
        <v>14.62</v>
      </c>
      <c r="K12" s="103">
        <f t="shared" si="0"/>
        <v>1.2691666666666666</v>
      </c>
      <c r="L12" s="104">
        <f t="shared" si="1"/>
        <v>53.89319984586546</v>
      </c>
    </row>
    <row r="13" spans="1:12" ht="12.75">
      <c r="A13" s="73">
        <v>9</v>
      </c>
      <c r="B13" s="81" t="s">
        <v>53</v>
      </c>
      <c r="C13" s="90"/>
      <c r="D13" s="90">
        <v>0</v>
      </c>
      <c r="E13" s="90">
        <v>48</v>
      </c>
      <c r="F13" s="90">
        <v>31</v>
      </c>
      <c r="G13" s="91">
        <v>2</v>
      </c>
      <c r="H13" s="92">
        <v>4</v>
      </c>
      <c r="I13" s="92">
        <v>21</v>
      </c>
      <c r="J13" s="93">
        <v>19.74</v>
      </c>
      <c r="K13" s="103">
        <f t="shared" si="0"/>
        <v>1.263888888888889</v>
      </c>
      <c r="L13" s="104">
        <f t="shared" si="1"/>
        <v>40.081499048064394</v>
      </c>
    </row>
    <row r="14" spans="1:12" ht="12.75">
      <c r="A14" s="73">
        <v>10</v>
      </c>
      <c r="B14" s="81" t="s">
        <v>39</v>
      </c>
      <c r="C14" s="90"/>
      <c r="D14" s="90">
        <v>0</v>
      </c>
      <c r="E14" s="90">
        <v>51</v>
      </c>
      <c r="F14" s="90">
        <v>31</v>
      </c>
      <c r="G14" s="91">
        <v>1</v>
      </c>
      <c r="H14" s="92">
        <v>54</v>
      </c>
      <c r="I14" s="92">
        <v>53</v>
      </c>
      <c r="J14" s="93">
        <v>18.12</v>
      </c>
      <c r="K14" s="103">
        <f t="shared" si="0"/>
        <v>1.056111111111111</v>
      </c>
      <c r="L14" s="104">
        <f t="shared" si="1"/>
        <v>52.255522537806876</v>
      </c>
    </row>
    <row r="15" spans="1:12" ht="12.75">
      <c r="A15" s="73">
        <v>11</v>
      </c>
      <c r="B15" s="81" t="s">
        <v>42</v>
      </c>
      <c r="C15" s="90"/>
      <c r="D15" s="90">
        <v>0</v>
      </c>
      <c r="E15" s="90">
        <v>52</v>
      </c>
      <c r="F15" s="90">
        <v>30</v>
      </c>
      <c r="G15" s="91">
        <v>2</v>
      </c>
      <c r="H15" s="92">
        <v>3</v>
      </c>
      <c r="I15" s="92">
        <v>6</v>
      </c>
      <c r="J15" s="93">
        <v>14.47</v>
      </c>
      <c r="K15" s="103">
        <f t="shared" si="0"/>
        <v>1.1766666666666663</v>
      </c>
      <c r="L15" s="104">
        <f t="shared" si="1"/>
        <v>58.732436554285435</v>
      </c>
    </row>
    <row r="16" spans="1:12" ht="12.75">
      <c r="A16" s="73">
        <v>12</v>
      </c>
      <c r="B16" s="81" t="s">
        <v>43</v>
      </c>
      <c r="C16" s="90"/>
      <c r="D16" s="90">
        <v>0</v>
      </c>
      <c r="E16" s="90">
        <v>53</v>
      </c>
      <c r="F16" s="90">
        <v>1</v>
      </c>
      <c r="G16" s="91">
        <v>2</v>
      </c>
      <c r="H16" s="92">
        <v>2</v>
      </c>
      <c r="I16" s="92">
        <v>10</v>
      </c>
      <c r="J16" s="93">
        <v>14.85</v>
      </c>
      <c r="K16" s="103">
        <f t="shared" si="0"/>
        <v>1.1524999999999999</v>
      </c>
      <c r="L16" s="104">
        <f t="shared" si="1"/>
        <v>58.42955951415822</v>
      </c>
    </row>
    <row r="17" spans="1:12" ht="12.75">
      <c r="A17" s="73">
        <v>13</v>
      </c>
      <c r="B17" s="81" t="s">
        <v>38</v>
      </c>
      <c r="C17" s="90"/>
      <c r="D17" s="90">
        <v>0</v>
      </c>
      <c r="E17" s="90">
        <v>55</v>
      </c>
      <c r="F17" s="90">
        <v>30</v>
      </c>
      <c r="G17" s="91">
        <v>2</v>
      </c>
      <c r="H17" s="92">
        <v>14</v>
      </c>
      <c r="I17" s="92">
        <v>33</v>
      </c>
      <c r="J17" s="93">
        <v>15.22</v>
      </c>
      <c r="K17" s="103">
        <f t="shared" si="0"/>
        <v>1.3175000000000003</v>
      </c>
      <c r="L17" s="104">
        <f t="shared" si="1"/>
        <v>49.869466670988665</v>
      </c>
    </row>
    <row r="18" spans="1:12" ht="12.75">
      <c r="A18" s="73">
        <v>14</v>
      </c>
      <c r="B18" s="81" t="s">
        <v>50</v>
      </c>
      <c r="C18" s="90"/>
      <c r="D18" s="90">
        <v>1</v>
      </c>
      <c r="E18" s="90">
        <v>0</v>
      </c>
      <c r="F18" s="90">
        <v>31</v>
      </c>
      <c r="G18" s="92">
        <v>2</v>
      </c>
      <c r="H18" s="92">
        <v>17</v>
      </c>
      <c r="I18" s="92">
        <v>17</v>
      </c>
      <c r="J18" s="93">
        <v>16.88</v>
      </c>
      <c r="K18" s="103">
        <f t="shared" si="0"/>
        <v>1.2794444444444442</v>
      </c>
      <c r="L18" s="104">
        <f t="shared" si="1"/>
        <v>46.302679587515165</v>
      </c>
    </row>
    <row r="19" spans="1:12" ht="12.75">
      <c r="A19" s="73">
        <v>15</v>
      </c>
      <c r="B19" s="81" t="s">
        <v>54</v>
      </c>
      <c r="C19" s="90"/>
      <c r="D19" s="90">
        <v>1</v>
      </c>
      <c r="E19" s="90">
        <v>2</v>
      </c>
      <c r="F19" s="90">
        <v>0</v>
      </c>
      <c r="G19" s="92">
        <v>2</v>
      </c>
      <c r="H19" s="92">
        <v>11</v>
      </c>
      <c r="I19" s="92">
        <v>54</v>
      </c>
      <c r="J19" s="93">
        <v>13.23</v>
      </c>
      <c r="K19" s="103">
        <f t="shared" si="0"/>
        <v>1.1649999999999998</v>
      </c>
      <c r="L19" s="104">
        <f t="shared" si="1"/>
        <v>64.88050632747138</v>
      </c>
    </row>
    <row r="20" spans="1:12" ht="12.75">
      <c r="A20" s="73">
        <v>16</v>
      </c>
      <c r="B20" s="81"/>
      <c r="C20" s="90"/>
      <c r="D20" s="90"/>
      <c r="E20" s="90"/>
      <c r="F20" s="90"/>
      <c r="G20" s="92"/>
      <c r="H20" s="92"/>
      <c r="I20" s="92"/>
      <c r="J20" s="93"/>
      <c r="K20" s="103">
        <f t="shared" si="0"/>
        <v>0</v>
      </c>
      <c r="L20" s="104" t="e">
        <f t="shared" si="1"/>
        <v>#DIV/0!</v>
      </c>
    </row>
    <row r="21" spans="1:12" ht="12.75">
      <c r="A21" s="73">
        <v>17</v>
      </c>
      <c r="B21" s="81"/>
      <c r="C21" s="90"/>
      <c r="D21" s="90"/>
      <c r="E21" s="90"/>
      <c r="F21" s="90"/>
      <c r="G21" s="92"/>
      <c r="H21" s="92"/>
      <c r="I21" s="92"/>
      <c r="J21" s="93"/>
      <c r="K21" s="103">
        <f t="shared" si="0"/>
        <v>0</v>
      </c>
      <c r="L21" s="104" t="e">
        <f t="shared" si="1"/>
        <v>#DIV/0!</v>
      </c>
    </row>
    <row r="22" spans="1:12" ht="12.75">
      <c r="A22" s="73">
        <v>18</v>
      </c>
      <c r="B22" s="81"/>
      <c r="C22" s="90"/>
      <c r="D22" s="90"/>
      <c r="E22" s="90"/>
      <c r="F22" s="90"/>
      <c r="G22" s="92"/>
      <c r="H22" s="92"/>
      <c r="I22" s="92"/>
      <c r="J22" s="93"/>
      <c r="K22" s="103">
        <f t="shared" si="0"/>
        <v>0</v>
      </c>
      <c r="L22" s="104" t="e">
        <f t="shared" si="1"/>
        <v>#DIV/0!</v>
      </c>
    </row>
    <row r="23" spans="1:12" ht="12.75">
      <c r="A23" s="73">
        <v>19</v>
      </c>
      <c r="B23" s="81"/>
      <c r="C23" s="90"/>
      <c r="D23" s="90"/>
      <c r="E23" s="90"/>
      <c r="F23" s="90"/>
      <c r="G23" s="92"/>
      <c r="H23" s="92"/>
      <c r="I23" s="92"/>
      <c r="J23" s="93"/>
      <c r="K23" s="103">
        <f t="shared" si="0"/>
        <v>0</v>
      </c>
      <c r="L23" s="104" t="e">
        <f t="shared" si="1"/>
        <v>#DIV/0!</v>
      </c>
    </row>
    <row r="24" spans="1:12" ht="12.75">
      <c r="A24" s="73">
        <v>20</v>
      </c>
      <c r="B24" s="81" t="s">
        <v>32</v>
      </c>
      <c r="C24" s="90"/>
      <c r="D24" s="90"/>
      <c r="E24" s="90"/>
      <c r="F24" s="90"/>
      <c r="G24" s="92"/>
      <c r="H24" s="92"/>
      <c r="I24" s="92"/>
      <c r="J24" s="93"/>
      <c r="K24" s="103">
        <f t="shared" si="0"/>
        <v>0</v>
      </c>
      <c r="L24" s="104" t="e">
        <f t="shared" si="1"/>
        <v>#DIV/0!</v>
      </c>
    </row>
    <row r="25" spans="1:12" ht="12.75">
      <c r="A25" s="73">
        <v>21</v>
      </c>
      <c r="B25" s="81" t="s">
        <v>32</v>
      </c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 t="s">
        <v>32</v>
      </c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81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81" t="s">
        <v>32</v>
      </c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81" t="s">
        <v>32</v>
      </c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81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81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81" t="s">
        <v>32</v>
      </c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  <row r="35" spans="1:12" ht="12.75">
      <c r="A35" s="73">
        <v>31</v>
      </c>
      <c r="B35" s="81" t="s">
        <v>32</v>
      </c>
      <c r="C35" s="90"/>
      <c r="D35" s="90"/>
      <c r="E35" s="90"/>
      <c r="F35" s="90"/>
      <c r="G35" s="92"/>
      <c r="H35" s="92"/>
      <c r="I35" s="92"/>
      <c r="J35" s="93"/>
      <c r="K35" s="103">
        <f t="shared" si="0"/>
        <v>0</v>
      </c>
      <c r="L35" s="104" t="e">
        <f t="shared" si="1"/>
        <v>#DIV/0!</v>
      </c>
    </row>
    <row r="36" spans="1:12" ht="12.75">
      <c r="A36" s="73">
        <v>32</v>
      </c>
      <c r="B36" s="81" t="s">
        <v>32</v>
      </c>
      <c r="C36" s="90"/>
      <c r="D36" s="90"/>
      <c r="E36" s="90"/>
      <c r="F36" s="90"/>
      <c r="G36" s="92"/>
      <c r="H36" s="92"/>
      <c r="I36" s="92"/>
      <c r="J36" s="93"/>
      <c r="K36" s="103">
        <f t="shared" si="0"/>
        <v>0</v>
      </c>
      <c r="L36" s="104" t="e">
        <f t="shared" si="1"/>
        <v>#DIV/0!</v>
      </c>
    </row>
    <row r="37" spans="1:12" ht="12.75">
      <c r="A37" s="73">
        <v>33</v>
      </c>
      <c r="B37" s="81" t="s">
        <v>32</v>
      </c>
      <c r="C37" s="90"/>
      <c r="D37" s="90"/>
      <c r="E37" s="90"/>
      <c r="F37" s="90"/>
      <c r="G37" s="92"/>
      <c r="H37" s="92"/>
      <c r="I37" s="92"/>
      <c r="J37" s="93"/>
      <c r="K37" s="103">
        <f t="shared" si="0"/>
        <v>0</v>
      </c>
      <c r="L37" s="104" t="e">
        <f t="shared" si="1"/>
        <v>#DIV/0!</v>
      </c>
    </row>
    <row r="38" spans="1:12" ht="12.75">
      <c r="A38" s="73">
        <v>34</v>
      </c>
      <c r="B38" s="90"/>
      <c r="C38" s="90"/>
      <c r="D38" s="90"/>
      <c r="E38" s="90"/>
      <c r="F38" s="90"/>
      <c r="G38" s="92"/>
      <c r="H38" s="92"/>
      <c r="I38" s="92"/>
      <c r="J38" s="93"/>
      <c r="K38" s="103">
        <f t="shared" si="0"/>
        <v>0</v>
      </c>
      <c r="L38" s="104" t="e">
        <f t="shared" si="1"/>
        <v>#DIV/0!</v>
      </c>
    </row>
    <row r="39" spans="1:12" ht="12.75">
      <c r="A39" s="73">
        <v>35</v>
      </c>
      <c r="B39" s="90"/>
      <c r="C39" s="90"/>
      <c r="D39" s="90"/>
      <c r="E39" s="90"/>
      <c r="F39" s="90"/>
      <c r="G39" s="92"/>
      <c r="H39" s="92"/>
      <c r="I39" s="92"/>
      <c r="J39" s="93"/>
      <c r="K39" s="103">
        <f t="shared" si="0"/>
        <v>0</v>
      </c>
      <c r="L39" s="104" t="e">
        <f t="shared" si="1"/>
        <v>#DIV/0!</v>
      </c>
    </row>
    <row r="40" spans="1:12" ht="12.75">
      <c r="A40" s="73">
        <v>36</v>
      </c>
      <c r="B40" s="90"/>
      <c r="C40" s="90"/>
      <c r="D40" s="90"/>
      <c r="E40" s="90"/>
      <c r="F40" s="90"/>
      <c r="G40" s="92"/>
      <c r="H40" s="92"/>
      <c r="I40" s="92"/>
      <c r="J40" s="93"/>
      <c r="K40" s="103">
        <f t="shared" si="0"/>
        <v>0</v>
      </c>
      <c r="L40" s="104" t="e">
        <f t="shared" si="1"/>
        <v>#DIV/0!</v>
      </c>
    </row>
    <row r="41" spans="1:12" ht="12.75">
      <c r="A41" s="73">
        <v>37</v>
      </c>
      <c r="B41" s="90"/>
      <c r="C41" s="90"/>
      <c r="D41" s="90"/>
      <c r="E41" s="90"/>
      <c r="F41" s="90"/>
      <c r="G41" s="92"/>
      <c r="H41" s="92"/>
      <c r="I41" s="92"/>
      <c r="J41" s="93"/>
      <c r="K41" s="103">
        <f t="shared" si="0"/>
        <v>0</v>
      </c>
      <c r="L41" s="104" t="e">
        <f t="shared" si="1"/>
        <v>#DIV/0!</v>
      </c>
    </row>
    <row r="42" spans="1:12" ht="12.75">
      <c r="A42" s="73">
        <v>38</v>
      </c>
      <c r="B42" s="90"/>
      <c r="C42" s="90"/>
      <c r="D42" s="90"/>
      <c r="E42" s="90"/>
      <c r="F42" s="90"/>
      <c r="G42" s="92"/>
      <c r="H42" s="92"/>
      <c r="I42" s="92"/>
      <c r="J42" s="93"/>
      <c r="K42" s="103">
        <f t="shared" si="0"/>
        <v>0</v>
      </c>
      <c r="L42" s="104" t="e">
        <f t="shared" si="1"/>
        <v>#DIV/0!</v>
      </c>
    </row>
    <row r="43" spans="1:12" ht="12.75">
      <c r="A43" s="73">
        <v>39</v>
      </c>
      <c r="B43" s="90"/>
      <c r="C43" s="90"/>
      <c r="D43" s="90"/>
      <c r="E43" s="90"/>
      <c r="F43" s="90"/>
      <c r="G43" s="92"/>
      <c r="H43" s="92"/>
      <c r="I43" s="92"/>
      <c r="J43" s="93"/>
      <c r="K43" s="103">
        <f t="shared" si="0"/>
        <v>0</v>
      </c>
      <c r="L43" s="104" t="e">
        <f t="shared" si="1"/>
        <v>#DIV/0!</v>
      </c>
    </row>
    <row r="44" spans="1:12" ht="12.75">
      <c r="A44" s="73">
        <v>40</v>
      </c>
      <c r="B44" s="81"/>
      <c r="C44" s="90"/>
      <c r="D44" s="90"/>
      <c r="E44" s="90"/>
      <c r="F44" s="90"/>
      <c r="G44" s="92"/>
      <c r="H44" s="92"/>
      <c r="I44" s="92"/>
      <c r="J44" s="93"/>
      <c r="K44" s="103">
        <f t="shared" si="0"/>
        <v>0</v>
      </c>
      <c r="L44" s="104" t="e">
        <f t="shared" si="1"/>
        <v>#DIV/0!</v>
      </c>
    </row>
    <row r="45" spans="1:12" ht="12.75">
      <c r="A45" s="73">
        <v>41</v>
      </c>
      <c r="B45" s="81"/>
      <c r="C45" s="90"/>
      <c r="D45" s="90"/>
      <c r="E45" s="90"/>
      <c r="F45" s="90"/>
      <c r="G45" s="92"/>
      <c r="H45" s="92"/>
      <c r="I45" s="92"/>
      <c r="J45" s="93"/>
      <c r="K45" s="103">
        <f t="shared" si="0"/>
        <v>0</v>
      </c>
      <c r="L45" s="104" t="e">
        <f t="shared" si="1"/>
        <v>#DIV/0!</v>
      </c>
    </row>
    <row r="46" spans="1:12" ht="12.75">
      <c r="A46" s="73">
        <v>42</v>
      </c>
      <c r="B46" s="90"/>
      <c r="C46" s="90"/>
      <c r="D46" s="90"/>
      <c r="E46" s="90"/>
      <c r="F46" s="90"/>
      <c r="G46" s="92"/>
      <c r="H46" s="92"/>
      <c r="I46" s="92"/>
      <c r="J46" s="93"/>
      <c r="K46" s="103">
        <f t="shared" si="0"/>
        <v>0</v>
      </c>
      <c r="L46" s="104" t="e">
        <f t="shared" si="1"/>
        <v>#DIV/0!</v>
      </c>
    </row>
    <row r="47" spans="1:12" ht="12.75">
      <c r="A47" s="73">
        <v>43</v>
      </c>
      <c r="B47" s="90"/>
      <c r="C47" s="90"/>
      <c r="D47" s="90"/>
      <c r="E47" s="90"/>
      <c r="F47" s="90"/>
      <c r="G47" s="92"/>
      <c r="H47" s="92"/>
      <c r="I47" s="92"/>
      <c r="J47" s="93"/>
      <c r="K47" s="103">
        <f t="shared" si="0"/>
        <v>0</v>
      </c>
      <c r="L47" s="104" t="e">
        <f t="shared" si="1"/>
        <v>#DIV/0!</v>
      </c>
    </row>
    <row r="48" spans="1:12" ht="12.75">
      <c r="A48" s="73">
        <v>44</v>
      </c>
      <c r="B48" s="90"/>
      <c r="C48" s="90"/>
      <c r="D48" s="90"/>
      <c r="E48" s="90"/>
      <c r="F48" s="90"/>
      <c r="G48" s="92"/>
      <c r="H48" s="92"/>
      <c r="I48" s="92"/>
      <c r="J48" s="93"/>
      <c r="K48" s="103">
        <f t="shared" si="0"/>
        <v>0</v>
      </c>
      <c r="L48" s="104" t="e">
        <f t="shared" si="1"/>
        <v>#DIV/0!</v>
      </c>
    </row>
    <row r="49" spans="1:12" ht="12.75">
      <c r="A49" s="73">
        <v>45</v>
      </c>
      <c r="B49" s="90"/>
      <c r="C49" s="90"/>
      <c r="D49" s="90"/>
      <c r="E49" s="90"/>
      <c r="F49" s="90"/>
      <c r="G49" s="92"/>
      <c r="H49" s="92"/>
      <c r="I49" s="92"/>
      <c r="J49" s="93"/>
      <c r="K49" s="103">
        <f t="shared" si="0"/>
        <v>0</v>
      </c>
      <c r="L49" s="104" t="e">
        <f t="shared" si="1"/>
        <v>#DIV/0!</v>
      </c>
    </row>
    <row r="50" spans="1:12" ht="12.75">
      <c r="A50" s="73">
        <v>46</v>
      </c>
      <c r="B50" s="90"/>
      <c r="C50" s="90"/>
      <c r="D50" s="90"/>
      <c r="E50" s="90"/>
      <c r="F50" s="90"/>
      <c r="G50" s="92"/>
      <c r="H50" s="92"/>
      <c r="I50" s="92"/>
      <c r="J50" s="93"/>
      <c r="K50" s="103">
        <f t="shared" si="0"/>
        <v>0</v>
      </c>
      <c r="L50" s="104" t="e">
        <f t="shared" si="1"/>
        <v>#DIV/0!</v>
      </c>
    </row>
    <row r="51" spans="1:12" ht="12.75">
      <c r="A51" s="73">
        <v>47</v>
      </c>
      <c r="B51" s="90"/>
      <c r="C51" s="90"/>
      <c r="D51" s="90"/>
      <c r="E51" s="90"/>
      <c r="F51" s="90"/>
      <c r="G51" s="92"/>
      <c r="H51" s="92"/>
      <c r="I51" s="92"/>
      <c r="J51" s="93"/>
      <c r="K51" s="103">
        <f t="shared" si="0"/>
        <v>0</v>
      </c>
      <c r="L51" s="104" t="e">
        <f t="shared" si="1"/>
        <v>#DIV/0!</v>
      </c>
    </row>
    <row r="52" spans="1:12" ht="12.75">
      <c r="A52" s="73">
        <v>48</v>
      </c>
      <c r="B52" s="90"/>
      <c r="C52" s="90"/>
      <c r="D52" s="90"/>
      <c r="E52" s="90"/>
      <c r="F52" s="90"/>
      <c r="G52" s="92"/>
      <c r="H52" s="92"/>
      <c r="I52" s="92"/>
      <c r="J52" s="93"/>
      <c r="K52" s="103">
        <f t="shared" si="0"/>
        <v>0</v>
      </c>
      <c r="L52" s="104" t="e">
        <f t="shared" si="1"/>
        <v>#DIV/0!</v>
      </c>
    </row>
    <row r="53" spans="1:12" ht="12.75">
      <c r="A53" s="73">
        <v>49</v>
      </c>
      <c r="B53" s="90"/>
      <c r="C53" s="90"/>
      <c r="D53" s="90"/>
      <c r="E53" s="90"/>
      <c r="F53" s="90"/>
      <c r="G53" s="92"/>
      <c r="H53" s="92"/>
      <c r="I53" s="92"/>
      <c r="J53" s="93"/>
      <c r="K53" s="103">
        <f t="shared" si="0"/>
        <v>0</v>
      </c>
      <c r="L53" s="104" t="e">
        <f t="shared" si="1"/>
        <v>#DIV/0!</v>
      </c>
    </row>
    <row r="54" spans="1:12" ht="12.75">
      <c r="A54" s="73">
        <v>50</v>
      </c>
      <c r="B54" s="90"/>
      <c r="C54" s="90"/>
      <c r="D54" s="90"/>
      <c r="E54" s="90"/>
      <c r="F54" s="90"/>
      <c r="G54" s="92"/>
      <c r="H54" s="92"/>
      <c r="I54" s="92"/>
      <c r="J54" s="93"/>
      <c r="K54" s="103">
        <f t="shared" si="0"/>
        <v>0</v>
      </c>
      <c r="L54" s="104" t="e">
        <f t="shared" si="1"/>
        <v>#DIV/0!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P7" sqref="P7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29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20</v>
      </c>
      <c r="B4" s="36"/>
      <c r="C4" s="39"/>
      <c r="D4" s="39"/>
      <c r="G4" s="66"/>
      <c r="H4" s="43"/>
      <c r="I4" s="39" t="s">
        <v>16</v>
      </c>
      <c r="K4" s="41"/>
      <c r="L4" s="63"/>
      <c r="M4" s="40" t="s">
        <v>17</v>
      </c>
      <c r="O4" s="41"/>
      <c r="P4" s="51" t="s">
        <v>2</v>
      </c>
      <c r="Q4" s="66"/>
      <c r="R4" s="18" t="s">
        <v>21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27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28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 t="s">
        <v>34</v>
      </c>
      <c r="C6" s="94"/>
      <c r="D6" s="95">
        <v>0</v>
      </c>
      <c r="E6" s="95">
        <v>56</v>
      </c>
      <c r="F6" s="95">
        <v>30</v>
      </c>
      <c r="G6" s="98">
        <f>D6+E6/60+F6/3600</f>
        <v>0.9416666666666667</v>
      </c>
      <c r="H6" s="95">
        <v>15.5</v>
      </c>
      <c r="I6" s="95">
        <v>0</v>
      </c>
      <c r="J6" s="95">
        <v>2</v>
      </c>
      <c r="K6" s="95">
        <v>0</v>
      </c>
      <c r="L6" s="98">
        <f>I6+J6/60+K6/3600</f>
        <v>0.03333333333333333</v>
      </c>
      <c r="M6" s="95">
        <v>0</v>
      </c>
      <c r="N6" s="95">
        <v>58</v>
      </c>
      <c r="O6" s="95">
        <v>54</v>
      </c>
      <c r="P6" s="95">
        <v>14.9</v>
      </c>
      <c r="Q6" s="98">
        <f>M6+N6/60+O6/3600</f>
        <v>0.9816666666666667</v>
      </c>
      <c r="R6" s="99">
        <f>TRUNC(U6)</f>
        <v>0</v>
      </c>
      <c r="S6" s="99">
        <f>TRUNC((U6-R6)*60)</f>
        <v>56</v>
      </c>
      <c r="T6" s="99">
        <f>(U6-R6-S6/60)*3600</f>
        <v>54.00000000000005</v>
      </c>
      <c r="U6" s="98">
        <f aca="true" t="shared" si="0" ref="U6:U54">Q6-L6</f>
        <v>0.9483333333333334</v>
      </c>
      <c r="V6" s="100">
        <f>5*3600*ABS(G6-U6)+250*ABS(H6-P6)</f>
        <v>270.0000000000007</v>
      </c>
    </row>
    <row r="7" spans="1:22" ht="12.75">
      <c r="A7" s="73">
        <v>2</v>
      </c>
      <c r="B7" s="81" t="s">
        <v>36</v>
      </c>
      <c r="C7" s="96"/>
      <c r="D7" s="97">
        <v>0</v>
      </c>
      <c r="E7" s="97">
        <v>57</v>
      </c>
      <c r="F7" s="97">
        <v>0</v>
      </c>
      <c r="G7" s="98">
        <f aca="true" t="shared" si="1" ref="G7:G13">D7+E7/60+F7/3600</f>
        <v>0.95</v>
      </c>
      <c r="H7" s="97">
        <v>12.5</v>
      </c>
      <c r="I7" s="97">
        <v>0</v>
      </c>
      <c r="J7" s="97">
        <v>2</v>
      </c>
      <c r="K7" s="97">
        <v>30</v>
      </c>
      <c r="L7" s="98">
        <f aca="true" t="shared" si="2" ref="L7:L54">I7+J7/60+K7/3600</f>
        <v>0.041666666666666664</v>
      </c>
      <c r="M7" s="97">
        <v>0</v>
      </c>
      <c r="N7" s="97">
        <v>59</v>
      </c>
      <c r="O7" s="97">
        <v>36</v>
      </c>
      <c r="P7" s="97">
        <v>13.6</v>
      </c>
      <c r="Q7" s="98">
        <f aca="true" t="shared" si="3" ref="Q7:Q54">M7+N7/60+O7/3600</f>
        <v>0.9933333333333333</v>
      </c>
      <c r="R7" s="99">
        <f aca="true" t="shared" si="4" ref="R7:R54">TRUNC(U7)</f>
        <v>0</v>
      </c>
      <c r="S7" s="99">
        <f aca="true" t="shared" si="5" ref="S7:S54">TRUNC((U7-R7)*60)</f>
        <v>57</v>
      </c>
      <c r="T7" s="99">
        <f aca="true" t="shared" si="6" ref="T7:T54">(U7-R7-S7/60)*3600</f>
        <v>6.0000000000001386</v>
      </c>
      <c r="U7" s="98">
        <f t="shared" si="0"/>
        <v>0.9516666666666667</v>
      </c>
      <c r="V7" s="100">
        <f aca="true" t="shared" si="7" ref="V7:V54">5*3600*ABS(G7-U7)+250*ABS(H7-P7)</f>
        <v>305.00000000000057</v>
      </c>
    </row>
    <row r="8" spans="1:22" ht="12.75">
      <c r="A8" s="73">
        <v>3</v>
      </c>
      <c r="B8" s="81" t="s">
        <v>35</v>
      </c>
      <c r="C8" s="96"/>
      <c r="D8" s="97">
        <v>0</v>
      </c>
      <c r="E8" s="97">
        <v>59</v>
      </c>
      <c r="F8" s="97">
        <v>30</v>
      </c>
      <c r="G8" s="98">
        <f t="shared" si="1"/>
        <v>0.9916666666666666</v>
      </c>
      <c r="H8" s="97">
        <v>14.5</v>
      </c>
      <c r="I8" s="97">
        <v>0</v>
      </c>
      <c r="J8" s="97">
        <v>4</v>
      </c>
      <c r="K8" s="97">
        <v>30</v>
      </c>
      <c r="L8" s="98">
        <f t="shared" si="2"/>
        <v>0.075</v>
      </c>
      <c r="M8" s="97">
        <v>0</v>
      </c>
      <c r="N8" s="97">
        <v>58</v>
      </c>
      <c r="O8" s="97">
        <v>10</v>
      </c>
      <c r="P8" s="97">
        <v>12.3</v>
      </c>
      <c r="Q8" s="98">
        <f t="shared" si="3"/>
        <v>0.9694444444444444</v>
      </c>
      <c r="R8" s="99">
        <f t="shared" si="4"/>
        <v>0</v>
      </c>
      <c r="S8" s="99">
        <f t="shared" si="5"/>
        <v>53</v>
      </c>
      <c r="T8" s="99">
        <f t="shared" si="6"/>
        <v>40.000000000000256</v>
      </c>
      <c r="U8" s="98">
        <f t="shared" si="0"/>
        <v>0.8944444444444445</v>
      </c>
      <c r="V8" s="100">
        <f t="shared" si="7"/>
        <v>2299.9999999999973</v>
      </c>
    </row>
    <row r="9" spans="1:22" ht="12.75">
      <c r="A9" s="73">
        <v>4</v>
      </c>
      <c r="B9" s="81" t="s">
        <v>55</v>
      </c>
      <c r="C9" s="96"/>
      <c r="D9" s="97">
        <v>1</v>
      </c>
      <c r="E9" s="97">
        <v>5</v>
      </c>
      <c r="F9" s="97">
        <v>30</v>
      </c>
      <c r="G9" s="98">
        <f t="shared" si="1"/>
        <v>1.0916666666666666</v>
      </c>
      <c r="H9" s="97">
        <v>15.8</v>
      </c>
      <c r="I9" s="97">
        <v>0</v>
      </c>
      <c r="J9" s="97">
        <v>19</v>
      </c>
      <c r="K9" s="97">
        <v>30</v>
      </c>
      <c r="L9" s="98">
        <f t="shared" si="2"/>
        <v>0.325</v>
      </c>
      <c r="M9" s="97">
        <v>1</v>
      </c>
      <c r="N9" s="97">
        <v>25</v>
      </c>
      <c r="O9" s="97">
        <v>21</v>
      </c>
      <c r="P9" s="97">
        <v>14</v>
      </c>
      <c r="Q9" s="98">
        <f t="shared" si="3"/>
        <v>1.4225</v>
      </c>
      <c r="R9" s="99">
        <f t="shared" si="4"/>
        <v>1</v>
      </c>
      <c r="S9" s="99">
        <f t="shared" si="5"/>
        <v>5</v>
      </c>
      <c r="T9" s="99">
        <f t="shared" si="6"/>
        <v>51.000000000000526</v>
      </c>
      <c r="U9" s="98">
        <f t="shared" si="0"/>
        <v>1.0975000000000001</v>
      </c>
      <c r="V9" s="100">
        <f t="shared" si="7"/>
        <v>555.0000000000045</v>
      </c>
    </row>
    <row r="10" spans="1:22" ht="12.75">
      <c r="A10" s="73">
        <v>5</v>
      </c>
      <c r="B10" s="81" t="s">
        <v>56</v>
      </c>
      <c r="C10" s="96"/>
      <c r="D10" s="97">
        <v>0</v>
      </c>
      <c r="E10" s="97">
        <v>58</v>
      </c>
      <c r="F10" s="97">
        <v>30</v>
      </c>
      <c r="G10" s="98">
        <f t="shared" si="1"/>
        <v>0.975</v>
      </c>
      <c r="H10" s="97">
        <v>16.5</v>
      </c>
      <c r="I10" s="97">
        <v>0</v>
      </c>
      <c r="J10" s="97">
        <v>7</v>
      </c>
      <c r="K10" s="97">
        <v>30</v>
      </c>
      <c r="L10" s="98">
        <f t="shared" si="2"/>
        <v>0.125</v>
      </c>
      <c r="M10" s="97">
        <v>1</v>
      </c>
      <c r="N10" s="97">
        <v>6</v>
      </c>
      <c r="O10" s="97">
        <v>50</v>
      </c>
      <c r="P10" s="97">
        <v>16.3</v>
      </c>
      <c r="Q10" s="98">
        <f t="shared" si="3"/>
        <v>1.113888888888889</v>
      </c>
      <c r="R10" s="99">
        <f t="shared" si="4"/>
        <v>0</v>
      </c>
      <c r="S10" s="99">
        <f t="shared" si="5"/>
        <v>59</v>
      </c>
      <c r="T10" s="99">
        <f t="shared" si="6"/>
        <v>20.000000000000327</v>
      </c>
      <c r="U10" s="98">
        <f t="shared" si="0"/>
        <v>0.9888888888888889</v>
      </c>
      <c r="V10" s="100">
        <f t="shared" si="7"/>
        <v>300.0000000000009</v>
      </c>
    </row>
    <row r="11" spans="1:22" ht="12.75">
      <c r="A11" s="73">
        <v>6</v>
      </c>
      <c r="B11" s="81" t="s">
        <v>39</v>
      </c>
      <c r="C11" s="96"/>
      <c r="D11" s="97">
        <v>0</v>
      </c>
      <c r="E11" s="97">
        <v>59</v>
      </c>
      <c r="F11" s="97">
        <v>30</v>
      </c>
      <c r="G11" s="98">
        <f t="shared" si="1"/>
        <v>0.9916666666666666</v>
      </c>
      <c r="H11" s="97">
        <v>14.4</v>
      </c>
      <c r="I11" s="97">
        <v>0</v>
      </c>
      <c r="J11" s="97">
        <v>8</v>
      </c>
      <c r="K11" s="97">
        <v>31</v>
      </c>
      <c r="L11" s="98">
        <f t="shared" si="2"/>
        <v>0.14194444444444443</v>
      </c>
      <c r="M11" s="97">
        <v>1</v>
      </c>
      <c r="N11" s="97">
        <v>7</v>
      </c>
      <c r="O11" s="97">
        <v>55</v>
      </c>
      <c r="P11" s="97">
        <v>14.3</v>
      </c>
      <c r="Q11" s="98">
        <f>M11+N11/60+O11/3600</f>
        <v>1.1319444444444444</v>
      </c>
      <c r="R11" s="99">
        <f>TRUNC(U11)</f>
        <v>0</v>
      </c>
      <c r="S11" s="99">
        <f>TRUNC((U11-R11)*60)</f>
        <v>59</v>
      </c>
      <c r="T11" s="99">
        <f>(U11-R11-S11/60)*3600</f>
        <v>24.000000000000156</v>
      </c>
      <c r="U11" s="98">
        <f>Q11-L11</f>
        <v>0.99</v>
      </c>
      <c r="V11" s="100">
        <f t="shared" si="7"/>
        <v>54.99999999999861</v>
      </c>
    </row>
    <row r="12" spans="1:22" ht="12.75">
      <c r="A12" s="73">
        <v>7</v>
      </c>
      <c r="B12" s="81" t="s">
        <v>57</v>
      </c>
      <c r="C12" s="96"/>
      <c r="D12" s="97">
        <v>1</v>
      </c>
      <c r="E12" s="97">
        <v>8</v>
      </c>
      <c r="F12" s="97">
        <v>30</v>
      </c>
      <c r="G12" s="98">
        <f t="shared" si="1"/>
        <v>1.1416666666666666</v>
      </c>
      <c r="H12" s="97">
        <v>17.5</v>
      </c>
      <c r="I12" s="97">
        <v>0</v>
      </c>
      <c r="J12" s="97">
        <v>17</v>
      </c>
      <c r="K12" s="97">
        <v>0</v>
      </c>
      <c r="L12" s="98">
        <f t="shared" si="2"/>
        <v>0.2833333333333333</v>
      </c>
      <c r="M12" s="97">
        <v>1</v>
      </c>
      <c r="N12" s="97">
        <v>26</v>
      </c>
      <c r="O12" s="97">
        <v>49</v>
      </c>
      <c r="P12" s="97">
        <v>14.4</v>
      </c>
      <c r="Q12" s="98">
        <f t="shared" si="3"/>
        <v>1.4469444444444444</v>
      </c>
      <c r="R12" s="99">
        <f t="shared" si="4"/>
        <v>1</v>
      </c>
      <c r="S12" s="99">
        <f t="shared" si="5"/>
        <v>9</v>
      </c>
      <c r="T12" s="99">
        <f t="shared" si="6"/>
        <v>48.99999999999937</v>
      </c>
      <c r="U12" s="98">
        <f t="shared" si="0"/>
        <v>1.163611111111111</v>
      </c>
      <c r="V12" s="100">
        <f t="shared" si="7"/>
        <v>1169.9999999999977</v>
      </c>
    </row>
    <row r="13" spans="1:22" ht="12.75">
      <c r="A13" s="73">
        <v>8</v>
      </c>
      <c r="B13" s="81" t="s">
        <v>58</v>
      </c>
      <c r="C13" s="96"/>
      <c r="D13" s="97">
        <v>0</v>
      </c>
      <c r="E13" s="97">
        <v>56</v>
      </c>
      <c r="F13" s="97">
        <v>14</v>
      </c>
      <c r="G13" s="98">
        <f t="shared" si="1"/>
        <v>0.9372222222222223</v>
      </c>
      <c r="H13" s="97">
        <v>16.1</v>
      </c>
      <c r="I13" s="97">
        <v>0</v>
      </c>
      <c r="J13" s="97">
        <v>15</v>
      </c>
      <c r="K13" s="97">
        <v>0</v>
      </c>
      <c r="L13" s="98">
        <f t="shared" si="2"/>
        <v>0.25</v>
      </c>
      <c r="M13" s="97">
        <v>1</v>
      </c>
      <c r="N13" s="97">
        <v>13</v>
      </c>
      <c r="O13" s="97">
        <v>45</v>
      </c>
      <c r="P13" s="97">
        <v>15.7</v>
      </c>
      <c r="Q13" s="98">
        <f t="shared" si="3"/>
        <v>1.2291666666666667</v>
      </c>
      <c r="R13" s="99">
        <f t="shared" si="4"/>
        <v>0</v>
      </c>
      <c r="S13" s="99">
        <f t="shared" si="5"/>
        <v>58</v>
      </c>
      <c r="T13" s="100">
        <f t="shared" si="6"/>
        <v>45.00000000000024</v>
      </c>
      <c r="U13" s="98">
        <f t="shared" si="0"/>
        <v>0.9791666666666667</v>
      </c>
      <c r="V13" s="100">
        <f t="shared" si="7"/>
        <v>855.0000000000007</v>
      </c>
    </row>
    <row r="14" spans="1:22" ht="12.75">
      <c r="A14" s="73">
        <v>9</v>
      </c>
      <c r="B14" s="81" t="s">
        <v>43</v>
      </c>
      <c r="C14" s="96"/>
      <c r="D14" s="97">
        <v>0</v>
      </c>
      <c r="E14" s="97">
        <v>57</v>
      </c>
      <c r="F14" s="97">
        <v>19</v>
      </c>
      <c r="G14" s="98">
        <f aca="true" t="shared" si="8" ref="G14:G54">D14+E14/60+F14/3600</f>
        <v>0.9552777777777778</v>
      </c>
      <c r="H14" s="97">
        <v>13.2</v>
      </c>
      <c r="I14" s="97">
        <v>0</v>
      </c>
      <c r="J14" s="97">
        <v>9</v>
      </c>
      <c r="K14" s="97">
        <v>1</v>
      </c>
      <c r="L14" s="98">
        <f t="shared" si="2"/>
        <v>0.15027777777777776</v>
      </c>
      <c r="M14" s="97">
        <v>1</v>
      </c>
      <c r="N14" s="97">
        <v>7</v>
      </c>
      <c r="O14" s="97">
        <v>50</v>
      </c>
      <c r="P14" s="97">
        <v>14.1</v>
      </c>
      <c r="Q14" s="98">
        <f t="shared" si="3"/>
        <v>1.1305555555555555</v>
      </c>
      <c r="R14" s="99">
        <f t="shared" si="4"/>
        <v>0</v>
      </c>
      <c r="S14" s="99">
        <f t="shared" si="5"/>
        <v>58</v>
      </c>
      <c r="T14" s="99">
        <f t="shared" si="6"/>
        <v>49.000000000000064</v>
      </c>
      <c r="U14" s="98">
        <f t="shared" si="0"/>
        <v>0.9802777777777778</v>
      </c>
      <c r="V14" s="100">
        <f t="shared" si="7"/>
        <v>675.0000000000005</v>
      </c>
    </row>
    <row r="15" spans="1:22" ht="12.75">
      <c r="A15" s="73">
        <v>10</v>
      </c>
      <c r="B15" s="81" t="s">
        <v>52</v>
      </c>
      <c r="C15" s="96"/>
      <c r="D15" s="97">
        <v>0</v>
      </c>
      <c r="E15" s="97">
        <v>57</v>
      </c>
      <c r="F15" s="97">
        <v>48</v>
      </c>
      <c r="G15" s="98">
        <f t="shared" si="8"/>
        <v>0.9633333333333333</v>
      </c>
      <c r="H15" s="97">
        <v>14.6</v>
      </c>
      <c r="I15" s="97">
        <v>0</v>
      </c>
      <c r="J15" s="97">
        <v>5</v>
      </c>
      <c r="K15" s="97">
        <v>0</v>
      </c>
      <c r="L15" s="98">
        <f t="shared" si="2"/>
        <v>0.08333333333333333</v>
      </c>
      <c r="M15" s="97">
        <v>1</v>
      </c>
      <c r="N15" s="97">
        <v>5</v>
      </c>
      <c r="O15" s="97">
        <v>11</v>
      </c>
      <c r="P15" s="97">
        <v>15.1</v>
      </c>
      <c r="Q15" s="98">
        <f t="shared" si="3"/>
        <v>1.0863888888888888</v>
      </c>
      <c r="R15" s="99">
        <f t="shared" si="4"/>
        <v>1</v>
      </c>
      <c r="S15" s="99">
        <f t="shared" si="5"/>
        <v>0</v>
      </c>
      <c r="T15" s="99">
        <f t="shared" si="6"/>
        <v>11.00000000000012</v>
      </c>
      <c r="U15" s="98">
        <f t="shared" si="0"/>
        <v>1.0030555555555556</v>
      </c>
      <c r="V15" s="100">
        <f t="shared" si="7"/>
        <v>840.0000000000018</v>
      </c>
    </row>
    <row r="16" spans="1:22" ht="12.75">
      <c r="A16" s="73">
        <v>11</v>
      </c>
      <c r="B16" s="81" t="s">
        <v>37</v>
      </c>
      <c r="C16" s="96"/>
      <c r="D16" s="97">
        <v>0</v>
      </c>
      <c r="E16" s="97">
        <v>58</v>
      </c>
      <c r="F16" s="97">
        <v>0</v>
      </c>
      <c r="G16" s="98">
        <f t="shared" si="8"/>
        <v>0.9666666666666667</v>
      </c>
      <c r="H16" s="97">
        <v>15</v>
      </c>
      <c r="I16" s="97">
        <v>0</v>
      </c>
      <c r="J16" s="97">
        <v>5</v>
      </c>
      <c r="K16" s="97">
        <v>26</v>
      </c>
      <c r="L16" s="98">
        <f t="shared" si="2"/>
        <v>0.09055555555555556</v>
      </c>
      <c r="M16" s="97">
        <v>1</v>
      </c>
      <c r="N16" s="97">
        <v>3</v>
      </c>
      <c r="O16" s="97">
        <v>30</v>
      </c>
      <c r="P16" s="97">
        <v>15.1</v>
      </c>
      <c r="Q16" s="98">
        <f t="shared" si="3"/>
        <v>1.0583333333333333</v>
      </c>
      <c r="R16" s="99">
        <f t="shared" si="4"/>
        <v>0</v>
      </c>
      <c r="S16" s="99">
        <f t="shared" si="5"/>
        <v>58</v>
      </c>
      <c r="T16" s="99">
        <f t="shared" si="6"/>
        <v>4.000000000000226</v>
      </c>
      <c r="U16" s="98">
        <f t="shared" si="0"/>
        <v>0.9677777777777778</v>
      </c>
      <c r="V16" s="100">
        <f t="shared" si="7"/>
        <v>45.00000000000104</v>
      </c>
    </row>
    <row r="17" spans="1:22" ht="12.75">
      <c r="A17" s="73">
        <v>12</v>
      </c>
      <c r="B17" s="81" t="s">
        <v>38</v>
      </c>
      <c r="C17" s="96"/>
      <c r="D17" s="97">
        <v>1</v>
      </c>
      <c r="E17" s="97">
        <v>6</v>
      </c>
      <c r="F17" s="97">
        <v>7</v>
      </c>
      <c r="G17" s="98">
        <f t="shared" si="8"/>
        <v>1.1019444444444446</v>
      </c>
      <c r="H17" s="97">
        <v>12.7</v>
      </c>
      <c r="I17" s="97">
        <v>0</v>
      </c>
      <c r="J17" s="97">
        <v>11</v>
      </c>
      <c r="K17" s="97">
        <v>0</v>
      </c>
      <c r="L17" s="98">
        <f t="shared" si="2"/>
        <v>0.18333333333333332</v>
      </c>
      <c r="M17" s="97">
        <v>1</v>
      </c>
      <c r="N17" s="97">
        <v>17</v>
      </c>
      <c r="O17" s="97">
        <v>50</v>
      </c>
      <c r="P17" s="97">
        <v>14.8</v>
      </c>
      <c r="Q17" s="98">
        <f t="shared" si="3"/>
        <v>1.297222222222222</v>
      </c>
      <c r="R17" s="99">
        <f t="shared" si="4"/>
        <v>1</v>
      </c>
      <c r="S17" s="99">
        <f t="shared" si="5"/>
        <v>6</v>
      </c>
      <c r="T17" s="99">
        <f t="shared" si="6"/>
        <v>49.999999999999325</v>
      </c>
      <c r="U17" s="98">
        <f t="shared" si="0"/>
        <v>1.1138888888888887</v>
      </c>
      <c r="V17" s="100">
        <f t="shared" si="7"/>
        <v>739.999999999994</v>
      </c>
    </row>
    <row r="18" spans="1:22" ht="12.75">
      <c r="A18" s="73">
        <v>13</v>
      </c>
      <c r="B18" s="81" t="s">
        <v>54</v>
      </c>
      <c r="C18" s="96"/>
      <c r="D18" s="97">
        <v>1</v>
      </c>
      <c r="E18" s="97">
        <v>7</v>
      </c>
      <c r="F18" s="97">
        <v>0</v>
      </c>
      <c r="G18" s="98">
        <f t="shared" si="8"/>
        <v>1.1166666666666667</v>
      </c>
      <c r="H18" s="97">
        <v>14</v>
      </c>
      <c r="I18" s="97">
        <v>0</v>
      </c>
      <c r="J18" s="97">
        <v>16</v>
      </c>
      <c r="K18" s="97">
        <v>0</v>
      </c>
      <c r="L18" s="98">
        <f t="shared" si="2"/>
        <v>0.26666666666666666</v>
      </c>
      <c r="M18" s="97">
        <v>1</v>
      </c>
      <c r="N18" s="97">
        <v>22</v>
      </c>
      <c r="O18" s="97">
        <v>13</v>
      </c>
      <c r="P18" s="97">
        <v>13.8</v>
      </c>
      <c r="Q18" s="98">
        <f t="shared" si="3"/>
        <v>1.3702777777777777</v>
      </c>
      <c r="R18" s="99">
        <f t="shared" si="4"/>
        <v>1</v>
      </c>
      <c r="S18" s="99">
        <f t="shared" si="5"/>
        <v>6</v>
      </c>
      <c r="T18" s="99">
        <f t="shared" si="6"/>
        <v>12.999999999999934</v>
      </c>
      <c r="U18" s="98">
        <f t="shared" si="0"/>
        <v>1.103611111111111</v>
      </c>
      <c r="V18" s="100">
        <f t="shared" si="7"/>
        <v>285.00000000000057</v>
      </c>
    </row>
    <row r="19" spans="1:22" ht="12.75">
      <c r="A19" s="73">
        <v>14</v>
      </c>
      <c r="B19" s="81" t="s">
        <v>50</v>
      </c>
      <c r="C19" s="96"/>
      <c r="D19" s="97">
        <v>1</v>
      </c>
      <c r="E19" s="97">
        <v>26</v>
      </c>
      <c r="F19" s="97">
        <v>30</v>
      </c>
      <c r="G19" s="98">
        <f t="shared" si="8"/>
        <v>1.4416666666666667</v>
      </c>
      <c r="H19" s="97">
        <v>18.5</v>
      </c>
      <c r="I19" s="97">
        <v>0</v>
      </c>
      <c r="J19" s="97">
        <v>14</v>
      </c>
      <c r="K19" s="97">
        <v>0</v>
      </c>
      <c r="L19" s="98">
        <f t="shared" si="2"/>
        <v>0.23333333333333334</v>
      </c>
      <c r="M19" s="97">
        <v>1</v>
      </c>
      <c r="N19" s="97">
        <v>28</v>
      </c>
      <c r="O19" s="97">
        <v>37</v>
      </c>
      <c r="P19" s="97">
        <v>16.5</v>
      </c>
      <c r="Q19" s="98">
        <f t="shared" si="3"/>
        <v>1.4769444444444446</v>
      </c>
      <c r="R19" s="99">
        <f t="shared" si="4"/>
        <v>1</v>
      </c>
      <c r="S19" s="99">
        <f t="shared" si="5"/>
        <v>14</v>
      </c>
      <c r="T19" s="99">
        <f t="shared" si="6"/>
        <v>37.00000000000039</v>
      </c>
      <c r="U19" s="98">
        <f t="shared" si="0"/>
        <v>1.2436111111111112</v>
      </c>
      <c r="V19" s="100">
        <f t="shared" si="7"/>
        <v>4064.9999999999977</v>
      </c>
    </row>
    <row r="20" spans="1:22" ht="12.75">
      <c r="A20" s="73">
        <v>15</v>
      </c>
      <c r="B20" s="81" t="s">
        <v>41</v>
      </c>
      <c r="C20" s="96"/>
      <c r="D20" s="97">
        <v>1</v>
      </c>
      <c r="E20" s="97">
        <v>5</v>
      </c>
      <c r="F20" s="97">
        <v>0</v>
      </c>
      <c r="G20" s="98">
        <f t="shared" si="8"/>
        <v>1.0833333333333333</v>
      </c>
      <c r="H20" s="97">
        <v>15.2</v>
      </c>
      <c r="I20" s="97">
        <v>0</v>
      </c>
      <c r="J20" s="97">
        <v>7</v>
      </c>
      <c r="K20" s="97">
        <v>0</v>
      </c>
      <c r="L20" s="98">
        <f t="shared" si="2"/>
        <v>0.11666666666666667</v>
      </c>
      <c r="M20" s="97">
        <v>1</v>
      </c>
      <c r="N20" s="97">
        <v>11</v>
      </c>
      <c r="O20" s="97">
        <v>30</v>
      </c>
      <c r="P20" s="97">
        <v>15.9</v>
      </c>
      <c r="Q20" s="98">
        <f t="shared" si="3"/>
        <v>1.1916666666666667</v>
      </c>
      <c r="R20" s="99">
        <f t="shared" si="4"/>
        <v>1</v>
      </c>
      <c r="S20" s="99">
        <f t="shared" si="5"/>
        <v>4</v>
      </c>
      <c r="T20" s="99">
        <f t="shared" si="6"/>
        <v>29.999999999999844</v>
      </c>
      <c r="U20" s="98">
        <f t="shared" si="0"/>
        <v>1.075</v>
      </c>
      <c r="V20" s="100">
        <f t="shared" si="7"/>
        <v>324.9999999999997</v>
      </c>
    </row>
    <row r="21" spans="1:22" ht="12.75">
      <c r="A21" s="73">
        <v>16</v>
      </c>
      <c r="B21" s="81" t="s">
        <v>59</v>
      </c>
      <c r="C21" s="96"/>
      <c r="D21" s="97">
        <v>1</v>
      </c>
      <c r="E21" s="97">
        <v>7</v>
      </c>
      <c r="F21" s="97">
        <v>30</v>
      </c>
      <c r="G21" s="98">
        <f t="shared" si="8"/>
        <v>1.125</v>
      </c>
      <c r="H21" s="97">
        <v>16.8</v>
      </c>
      <c r="I21" s="97">
        <v>0</v>
      </c>
      <c r="J21" s="97">
        <v>22</v>
      </c>
      <c r="K21" s="97">
        <v>30</v>
      </c>
      <c r="L21" s="98">
        <f t="shared" si="2"/>
        <v>0.375</v>
      </c>
      <c r="M21" s="97">
        <v>1</v>
      </c>
      <c r="N21" s="97">
        <v>29</v>
      </c>
      <c r="O21" s="97">
        <v>57</v>
      </c>
      <c r="P21" s="97">
        <v>15.7</v>
      </c>
      <c r="Q21" s="98">
        <f t="shared" si="3"/>
        <v>1.4991666666666668</v>
      </c>
      <c r="R21" s="99">
        <f t="shared" si="4"/>
        <v>1</v>
      </c>
      <c r="S21" s="99">
        <f t="shared" si="5"/>
        <v>7</v>
      </c>
      <c r="T21" s="99">
        <f t="shared" si="6"/>
        <v>27.000000000000323</v>
      </c>
      <c r="U21" s="98">
        <f t="shared" si="0"/>
        <v>1.1241666666666668</v>
      </c>
      <c r="V21" s="100">
        <f t="shared" si="7"/>
        <v>289.9999999999987</v>
      </c>
    </row>
    <row r="22" spans="1:22" ht="12.75">
      <c r="A22" s="73">
        <v>17</v>
      </c>
      <c r="B22" s="81"/>
      <c r="C22" s="96"/>
      <c r="D22" s="97"/>
      <c r="E22" s="97"/>
      <c r="F22" s="97"/>
      <c r="G22" s="98">
        <f t="shared" si="8"/>
        <v>0</v>
      </c>
      <c r="H22" s="97"/>
      <c r="I22" s="97"/>
      <c r="J22" s="97"/>
      <c r="K22" s="97"/>
      <c r="L22" s="98">
        <f t="shared" si="2"/>
        <v>0</v>
      </c>
      <c r="M22" s="97"/>
      <c r="N22" s="97"/>
      <c r="O22" s="97"/>
      <c r="P22" s="97"/>
      <c r="Q22" s="98">
        <f t="shared" si="3"/>
        <v>0</v>
      </c>
      <c r="R22" s="99">
        <f t="shared" si="4"/>
        <v>0</v>
      </c>
      <c r="S22" s="99">
        <f t="shared" si="5"/>
        <v>0</v>
      </c>
      <c r="T22" s="99">
        <f t="shared" si="6"/>
        <v>0</v>
      </c>
      <c r="U22" s="98">
        <f t="shared" si="0"/>
        <v>0</v>
      </c>
      <c r="V22" s="100">
        <f t="shared" si="7"/>
        <v>0</v>
      </c>
    </row>
    <row r="23" spans="1:22" ht="12.75">
      <c r="A23" s="73">
        <v>18</v>
      </c>
      <c r="B23" s="81"/>
      <c r="C23" s="96"/>
      <c r="D23" s="97"/>
      <c r="E23" s="97"/>
      <c r="F23" s="97"/>
      <c r="G23" s="98">
        <f t="shared" si="8"/>
        <v>0</v>
      </c>
      <c r="H23" s="97"/>
      <c r="I23" s="97"/>
      <c r="J23" s="97"/>
      <c r="K23" s="97"/>
      <c r="L23" s="98">
        <f t="shared" si="2"/>
        <v>0</v>
      </c>
      <c r="M23" s="97"/>
      <c r="N23" s="97"/>
      <c r="O23" s="97"/>
      <c r="P23" s="97"/>
      <c r="Q23" s="98">
        <f t="shared" si="3"/>
        <v>0</v>
      </c>
      <c r="R23" s="99">
        <f t="shared" si="4"/>
        <v>0</v>
      </c>
      <c r="S23" s="99">
        <f t="shared" si="5"/>
        <v>0</v>
      </c>
      <c r="T23" s="99">
        <f t="shared" si="6"/>
        <v>0</v>
      </c>
      <c r="U23" s="98">
        <f t="shared" si="0"/>
        <v>0</v>
      </c>
      <c r="V23" s="100">
        <f t="shared" si="7"/>
        <v>0</v>
      </c>
    </row>
    <row r="24" spans="1:22" ht="12.75">
      <c r="A24" s="73">
        <v>19</v>
      </c>
      <c r="B24" s="81"/>
      <c r="C24" s="96"/>
      <c r="D24" s="97"/>
      <c r="E24" s="97"/>
      <c r="F24" s="97"/>
      <c r="G24" s="98">
        <f t="shared" si="8"/>
        <v>0</v>
      </c>
      <c r="H24" s="97"/>
      <c r="I24" s="97"/>
      <c r="J24" s="97"/>
      <c r="K24" s="97"/>
      <c r="L24" s="98">
        <f t="shared" si="2"/>
        <v>0</v>
      </c>
      <c r="M24" s="97"/>
      <c r="N24" s="97"/>
      <c r="O24" s="97"/>
      <c r="P24" s="97"/>
      <c r="Q24" s="98">
        <f t="shared" si="3"/>
        <v>0</v>
      </c>
      <c r="R24" s="99">
        <f t="shared" si="4"/>
        <v>0</v>
      </c>
      <c r="S24" s="99">
        <f t="shared" si="5"/>
        <v>0</v>
      </c>
      <c r="T24" s="99">
        <f t="shared" si="6"/>
        <v>0</v>
      </c>
      <c r="U24" s="98">
        <f t="shared" si="0"/>
        <v>0</v>
      </c>
      <c r="V24" s="100">
        <f t="shared" si="7"/>
        <v>0</v>
      </c>
    </row>
    <row r="25" spans="1:22" ht="12.75">
      <c r="A25" s="73">
        <v>20</v>
      </c>
      <c r="B25" s="81" t="s">
        <v>32</v>
      </c>
      <c r="C25" s="96"/>
      <c r="D25" s="97"/>
      <c r="E25" s="97"/>
      <c r="F25" s="97"/>
      <c r="G25" s="98">
        <f t="shared" si="8"/>
        <v>0</v>
      </c>
      <c r="H25" s="97"/>
      <c r="I25" s="97"/>
      <c r="J25" s="97"/>
      <c r="K25" s="97"/>
      <c r="L25" s="98">
        <f t="shared" si="2"/>
        <v>0</v>
      </c>
      <c r="M25" s="97"/>
      <c r="N25" s="97"/>
      <c r="O25" s="97"/>
      <c r="P25" s="97"/>
      <c r="Q25" s="98">
        <f t="shared" si="3"/>
        <v>0</v>
      </c>
      <c r="R25" s="99">
        <f t="shared" si="4"/>
        <v>0</v>
      </c>
      <c r="S25" s="99">
        <f t="shared" si="5"/>
        <v>0</v>
      </c>
      <c r="T25" s="99">
        <f t="shared" si="6"/>
        <v>0</v>
      </c>
      <c r="U25" s="98">
        <f t="shared" si="0"/>
        <v>0</v>
      </c>
      <c r="V25" s="100">
        <f t="shared" si="7"/>
        <v>0</v>
      </c>
    </row>
    <row r="26" spans="1:22" ht="12.75">
      <c r="A26" s="73">
        <v>21</v>
      </c>
      <c r="B26" s="81" t="s">
        <v>32</v>
      </c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32</v>
      </c>
      <c r="C27" s="96"/>
      <c r="D27" s="97"/>
      <c r="E27" s="97"/>
      <c r="F27" s="97"/>
      <c r="G27" s="98">
        <f t="shared" si="8"/>
        <v>0</v>
      </c>
      <c r="H27" s="97"/>
      <c r="I27" s="97"/>
      <c r="J27" s="97"/>
      <c r="K27" s="97"/>
      <c r="L27" s="98">
        <f t="shared" si="2"/>
        <v>0</v>
      </c>
      <c r="M27" s="97"/>
      <c r="N27" s="97"/>
      <c r="O27" s="97"/>
      <c r="P27" s="97"/>
      <c r="Q27" s="98">
        <f t="shared" si="3"/>
        <v>0</v>
      </c>
      <c r="R27" s="99">
        <f t="shared" si="4"/>
        <v>0</v>
      </c>
      <c r="S27" s="99">
        <f t="shared" si="5"/>
        <v>0</v>
      </c>
      <c r="T27" s="99">
        <f t="shared" si="6"/>
        <v>0</v>
      </c>
      <c r="U27" s="98">
        <f t="shared" si="0"/>
        <v>0</v>
      </c>
      <c r="V27" s="100">
        <f t="shared" si="7"/>
        <v>0</v>
      </c>
    </row>
    <row r="28" spans="1:22" ht="12.75">
      <c r="A28" s="73">
        <v>23</v>
      </c>
      <c r="B28" s="81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81" t="s">
        <v>32</v>
      </c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81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81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81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81"/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  <row r="36" spans="1:22" ht="12.75">
      <c r="A36" s="73">
        <v>31</v>
      </c>
      <c r="B36" s="81"/>
      <c r="C36" s="96"/>
      <c r="D36" s="97"/>
      <c r="E36" s="97"/>
      <c r="F36" s="97"/>
      <c r="G36" s="98">
        <f t="shared" si="8"/>
        <v>0</v>
      </c>
      <c r="H36" s="97"/>
      <c r="I36" s="97"/>
      <c r="J36" s="97"/>
      <c r="K36" s="97"/>
      <c r="L36" s="98">
        <f t="shared" si="2"/>
        <v>0</v>
      </c>
      <c r="M36" s="97"/>
      <c r="N36" s="97"/>
      <c r="O36" s="97"/>
      <c r="P36" s="97"/>
      <c r="Q36" s="98">
        <f t="shared" si="3"/>
        <v>0</v>
      </c>
      <c r="R36" s="99">
        <f t="shared" si="4"/>
        <v>0</v>
      </c>
      <c r="S36" s="99">
        <f t="shared" si="5"/>
        <v>0</v>
      </c>
      <c r="T36" s="99">
        <f t="shared" si="6"/>
        <v>0</v>
      </c>
      <c r="U36" s="98">
        <f t="shared" si="0"/>
        <v>0</v>
      </c>
      <c r="V36" s="100">
        <f t="shared" si="7"/>
        <v>0</v>
      </c>
    </row>
    <row r="37" spans="1:22" ht="12.75">
      <c r="A37" s="73">
        <v>32</v>
      </c>
      <c r="B37" s="81"/>
      <c r="C37" s="96"/>
      <c r="D37" s="97"/>
      <c r="E37" s="97"/>
      <c r="F37" s="97"/>
      <c r="G37" s="98">
        <f t="shared" si="8"/>
        <v>0</v>
      </c>
      <c r="H37" s="97"/>
      <c r="I37" s="97"/>
      <c r="J37" s="97"/>
      <c r="K37" s="97"/>
      <c r="L37" s="98">
        <f t="shared" si="2"/>
        <v>0</v>
      </c>
      <c r="M37" s="97"/>
      <c r="N37" s="97"/>
      <c r="O37" s="97"/>
      <c r="P37" s="97"/>
      <c r="Q37" s="98">
        <f t="shared" si="3"/>
        <v>0</v>
      </c>
      <c r="R37" s="99">
        <f t="shared" si="4"/>
        <v>0</v>
      </c>
      <c r="S37" s="99">
        <f t="shared" si="5"/>
        <v>0</v>
      </c>
      <c r="T37" s="99">
        <f t="shared" si="6"/>
        <v>0</v>
      </c>
      <c r="U37" s="98">
        <f t="shared" si="0"/>
        <v>0</v>
      </c>
      <c r="V37" s="100">
        <f t="shared" si="7"/>
        <v>0</v>
      </c>
    </row>
    <row r="38" spans="1:22" ht="12.75">
      <c r="A38" s="73">
        <v>34</v>
      </c>
      <c r="B38" s="81"/>
      <c r="C38" s="96"/>
      <c r="D38" s="97"/>
      <c r="E38" s="97"/>
      <c r="F38" s="97"/>
      <c r="G38" s="98">
        <f t="shared" si="8"/>
        <v>0</v>
      </c>
      <c r="H38" s="97"/>
      <c r="I38" s="97"/>
      <c r="J38" s="97"/>
      <c r="K38" s="97"/>
      <c r="L38" s="98">
        <f t="shared" si="2"/>
        <v>0</v>
      </c>
      <c r="M38" s="97"/>
      <c r="N38" s="97"/>
      <c r="O38" s="97"/>
      <c r="P38" s="97"/>
      <c r="Q38" s="98">
        <f t="shared" si="3"/>
        <v>0</v>
      </c>
      <c r="R38" s="99">
        <f t="shared" si="4"/>
        <v>0</v>
      </c>
      <c r="S38" s="99">
        <f t="shared" si="5"/>
        <v>0</v>
      </c>
      <c r="T38" s="99">
        <f t="shared" si="6"/>
        <v>0</v>
      </c>
      <c r="U38" s="98">
        <f t="shared" si="0"/>
        <v>0</v>
      </c>
      <c r="V38" s="100">
        <f t="shared" si="7"/>
        <v>0</v>
      </c>
    </row>
    <row r="39" spans="1:22" ht="12.75">
      <c r="A39" s="73">
        <v>35</v>
      </c>
      <c r="B39" s="96"/>
      <c r="C39" s="96"/>
      <c r="D39" s="97"/>
      <c r="E39" s="97"/>
      <c r="F39" s="97"/>
      <c r="G39" s="98">
        <f t="shared" si="8"/>
        <v>0</v>
      </c>
      <c r="H39" s="97"/>
      <c r="I39" s="97"/>
      <c r="J39" s="97"/>
      <c r="K39" s="97"/>
      <c r="L39" s="98">
        <f t="shared" si="2"/>
        <v>0</v>
      </c>
      <c r="M39" s="97"/>
      <c r="N39" s="97"/>
      <c r="O39" s="97"/>
      <c r="P39" s="97"/>
      <c r="Q39" s="98">
        <f t="shared" si="3"/>
        <v>0</v>
      </c>
      <c r="R39" s="99">
        <f t="shared" si="4"/>
        <v>0</v>
      </c>
      <c r="S39" s="99">
        <f t="shared" si="5"/>
        <v>0</v>
      </c>
      <c r="T39" s="99">
        <f t="shared" si="6"/>
        <v>0</v>
      </c>
      <c r="U39" s="98">
        <f t="shared" si="0"/>
        <v>0</v>
      </c>
      <c r="V39" s="100">
        <f t="shared" si="7"/>
        <v>0</v>
      </c>
    </row>
    <row r="40" spans="1:22" ht="12.75">
      <c r="A40" s="73">
        <v>36</v>
      </c>
      <c r="B40" s="96"/>
      <c r="C40" s="96"/>
      <c r="D40" s="97"/>
      <c r="E40" s="97"/>
      <c r="F40" s="97"/>
      <c r="G40" s="98">
        <f t="shared" si="8"/>
        <v>0</v>
      </c>
      <c r="H40" s="97"/>
      <c r="I40" s="97"/>
      <c r="J40" s="97"/>
      <c r="K40" s="97"/>
      <c r="L40" s="98">
        <f t="shared" si="2"/>
        <v>0</v>
      </c>
      <c r="M40" s="97"/>
      <c r="N40" s="97"/>
      <c r="O40" s="97"/>
      <c r="P40" s="97"/>
      <c r="Q40" s="98">
        <f t="shared" si="3"/>
        <v>0</v>
      </c>
      <c r="R40" s="99">
        <f t="shared" si="4"/>
        <v>0</v>
      </c>
      <c r="S40" s="99">
        <f t="shared" si="5"/>
        <v>0</v>
      </c>
      <c r="T40" s="99">
        <f t="shared" si="6"/>
        <v>0</v>
      </c>
      <c r="U40" s="98">
        <f t="shared" si="0"/>
        <v>0</v>
      </c>
      <c r="V40" s="100">
        <f t="shared" si="7"/>
        <v>0</v>
      </c>
    </row>
    <row r="41" spans="1:22" ht="12.75">
      <c r="A41" s="73">
        <v>37</v>
      </c>
      <c r="B41" s="96"/>
      <c r="C41" s="96"/>
      <c r="D41" s="97"/>
      <c r="E41" s="97"/>
      <c r="F41" s="97"/>
      <c r="G41" s="98">
        <f t="shared" si="8"/>
        <v>0</v>
      </c>
      <c r="H41" s="97"/>
      <c r="I41" s="97"/>
      <c r="J41" s="97"/>
      <c r="K41" s="97"/>
      <c r="L41" s="98">
        <f t="shared" si="2"/>
        <v>0</v>
      </c>
      <c r="M41" s="97"/>
      <c r="N41" s="97"/>
      <c r="O41" s="97"/>
      <c r="P41" s="97"/>
      <c r="Q41" s="98">
        <f t="shared" si="3"/>
        <v>0</v>
      </c>
      <c r="R41" s="99">
        <f t="shared" si="4"/>
        <v>0</v>
      </c>
      <c r="S41" s="99">
        <f t="shared" si="5"/>
        <v>0</v>
      </c>
      <c r="T41" s="99">
        <f t="shared" si="6"/>
        <v>0</v>
      </c>
      <c r="U41" s="98">
        <f t="shared" si="0"/>
        <v>0</v>
      </c>
      <c r="V41" s="100">
        <f t="shared" si="7"/>
        <v>0</v>
      </c>
    </row>
    <row r="42" spans="1:22" ht="12.75">
      <c r="A42" s="73">
        <v>38</v>
      </c>
      <c r="B42" s="96"/>
      <c r="C42" s="96"/>
      <c r="D42" s="97"/>
      <c r="E42" s="97"/>
      <c r="F42" s="97"/>
      <c r="G42" s="98">
        <f t="shared" si="8"/>
        <v>0</v>
      </c>
      <c r="H42" s="97"/>
      <c r="I42" s="97"/>
      <c r="J42" s="97"/>
      <c r="K42" s="97"/>
      <c r="L42" s="98">
        <f t="shared" si="2"/>
        <v>0</v>
      </c>
      <c r="M42" s="97"/>
      <c r="N42" s="97"/>
      <c r="O42" s="97"/>
      <c r="P42" s="97"/>
      <c r="Q42" s="98">
        <f t="shared" si="3"/>
        <v>0</v>
      </c>
      <c r="R42" s="99">
        <f t="shared" si="4"/>
        <v>0</v>
      </c>
      <c r="S42" s="99">
        <f t="shared" si="5"/>
        <v>0</v>
      </c>
      <c r="T42" s="99">
        <f t="shared" si="6"/>
        <v>0</v>
      </c>
      <c r="U42" s="98">
        <f t="shared" si="0"/>
        <v>0</v>
      </c>
      <c r="V42" s="100">
        <f t="shared" si="7"/>
        <v>0</v>
      </c>
    </row>
    <row r="43" spans="1:22" ht="12.75">
      <c r="A43" s="73">
        <v>39</v>
      </c>
      <c r="B43" s="96"/>
      <c r="C43" s="96"/>
      <c r="D43" s="97"/>
      <c r="E43" s="97"/>
      <c r="F43" s="97"/>
      <c r="G43" s="98">
        <f t="shared" si="8"/>
        <v>0</v>
      </c>
      <c r="H43" s="97"/>
      <c r="I43" s="97"/>
      <c r="J43" s="97"/>
      <c r="K43" s="97"/>
      <c r="L43" s="98">
        <f t="shared" si="2"/>
        <v>0</v>
      </c>
      <c r="M43" s="97"/>
      <c r="N43" s="97"/>
      <c r="O43" s="97"/>
      <c r="P43" s="97"/>
      <c r="Q43" s="98">
        <f t="shared" si="3"/>
        <v>0</v>
      </c>
      <c r="R43" s="99">
        <f t="shared" si="4"/>
        <v>0</v>
      </c>
      <c r="S43" s="99">
        <f t="shared" si="5"/>
        <v>0</v>
      </c>
      <c r="T43" s="99">
        <f t="shared" si="6"/>
        <v>0</v>
      </c>
      <c r="U43" s="98">
        <f t="shared" si="0"/>
        <v>0</v>
      </c>
      <c r="V43" s="100">
        <f t="shared" si="7"/>
        <v>0</v>
      </c>
    </row>
    <row r="44" spans="1:22" ht="12.75">
      <c r="A44" s="73">
        <v>40</v>
      </c>
      <c r="B44" s="81"/>
      <c r="C44" s="96"/>
      <c r="D44" s="97"/>
      <c r="E44" s="97"/>
      <c r="F44" s="97"/>
      <c r="G44" s="98">
        <f t="shared" si="8"/>
        <v>0</v>
      </c>
      <c r="H44" s="97"/>
      <c r="I44" s="97"/>
      <c r="J44" s="97"/>
      <c r="K44" s="97"/>
      <c r="L44" s="98">
        <f t="shared" si="2"/>
        <v>0</v>
      </c>
      <c r="M44" s="97"/>
      <c r="N44" s="97"/>
      <c r="O44" s="97"/>
      <c r="P44" s="97"/>
      <c r="Q44" s="98">
        <f t="shared" si="3"/>
        <v>0</v>
      </c>
      <c r="R44" s="99">
        <f t="shared" si="4"/>
        <v>0</v>
      </c>
      <c r="S44" s="99">
        <f t="shared" si="5"/>
        <v>0</v>
      </c>
      <c r="T44" s="99">
        <f t="shared" si="6"/>
        <v>0</v>
      </c>
      <c r="U44" s="98">
        <f t="shared" si="0"/>
        <v>0</v>
      </c>
      <c r="V44" s="100">
        <f t="shared" si="7"/>
        <v>0</v>
      </c>
    </row>
    <row r="45" spans="1:22" ht="12.75">
      <c r="A45" s="73">
        <v>41</v>
      </c>
      <c r="B45" s="81"/>
      <c r="C45" s="96"/>
      <c r="D45" s="97"/>
      <c r="E45" s="97"/>
      <c r="F45" s="97"/>
      <c r="G45" s="98">
        <f t="shared" si="8"/>
        <v>0</v>
      </c>
      <c r="H45" s="97"/>
      <c r="I45" s="97"/>
      <c r="J45" s="97"/>
      <c r="K45" s="97"/>
      <c r="L45" s="98">
        <f t="shared" si="2"/>
        <v>0</v>
      </c>
      <c r="M45" s="97"/>
      <c r="N45" s="97"/>
      <c r="O45" s="97"/>
      <c r="P45" s="97"/>
      <c r="Q45" s="98">
        <f t="shared" si="3"/>
        <v>0</v>
      </c>
      <c r="R45" s="99">
        <f t="shared" si="4"/>
        <v>0</v>
      </c>
      <c r="S45" s="99">
        <f t="shared" si="5"/>
        <v>0</v>
      </c>
      <c r="T45" s="99">
        <f t="shared" si="6"/>
        <v>0</v>
      </c>
      <c r="U45" s="98">
        <f t="shared" si="0"/>
        <v>0</v>
      </c>
      <c r="V45" s="100">
        <f t="shared" si="7"/>
        <v>0</v>
      </c>
    </row>
    <row r="46" spans="1:22" ht="12.75">
      <c r="A46" s="73">
        <v>42</v>
      </c>
      <c r="B46" s="96"/>
      <c r="C46" s="96"/>
      <c r="D46" s="97"/>
      <c r="E46" s="97"/>
      <c r="F46" s="97"/>
      <c r="G46" s="98">
        <f t="shared" si="8"/>
        <v>0</v>
      </c>
      <c r="H46" s="97"/>
      <c r="I46" s="97"/>
      <c r="J46" s="97"/>
      <c r="K46" s="97"/>
      <c r="L46" s="98">
        <f t="shared" si="2"/>
        <v>0</v>
      </c>
      <c r="M46" s="97"/>
      <c r="N46" s="97"/>
      <c r="O46" s="97"/>
      <c r="P46" s="97"/>
      <c r="Q46" s="98">
        <f t="shared" si="3"/>
        <v>0</v>
      </c>
      <c r="R46" s="99">
        <f t="shared" si="4"/>
        <v>0</v>
      </c>
      <c r="S46" s="99">
        <f t="shared" si="5"/>
        <v>0</v>
      </c>
      <c r="T46" s="99">
        <f t="shared" si="6"/>
        <v>0</v>
      </c>
      <c r="U46" s="98">
        <f t="shared" si="0"/>
        <v>0</v>
      </c>
      <c r="V46" s="100">
        <f t="shared" si="7"/>
        <v>0</v>
      </c>
    </row>
    <row r="47" spans="1:22" ht="12.75">
      <c r="A47" s="73">
        <v>43</v>
      </c>
      <c r="B47" s="96"/>
      <c r="C47" s="96"/>
      <c r="D47" s="97"/>
      <c r="E47" s="97"/>
      <c r="F47" s="97"/>
      <c r="G47" s="98">
        <f t="shared" si="8"/>
        <v>0</v>
      </c>
      <c r="H47" s="97"/>
      <c r="I47" s="97"/>
      <c r="J47" s="97"/>
      <c r="K47" s="97"/>
      <c r="L47" s="98">
        <f t="shared" si="2"/>
        <v>0</v>
      </c>
      <c r="M47" s="97"/>
      <c r="N47" s="97"/>
      <c r="O47" s="97"/>
      <c r="P47" s="97"/>
      <c r="Q47" s="98">
        <f t="shared" si="3"/>
        <v>0</v>
      </c>
      <c r="R47" s="99">
        <f t="shared" si="4"/>
        <v>0</v>
      </c>
      <c r="S47" s="99">
        <f t="shared" si="5"/>
        <v>0</v>
      </c>
      <c r="T47" s="99">
        <f t="shared" si="6"/>
        <v>0</v>
      </c>
      <c r="U47" s="98">
        <f t="shared" si="0"/>
        <v>0</v>
      </c>
      <c r="V47" s="100">
        <f t="shared" si="7"/>
        <v>0</v>
      </c>
    </row>
    <row r="48" spans="1:22" ht="12.75">
      <c r="A48" s="73">
        <v>44</v>
      </c>
      <c r="B48" s="96"/>
      <c r="C48" s="96"/>
      <c r="D48" s="97"/>
      <c r="E48" s="97"/>
      <c r="F48" s="97"/>
      <c r="G48" s="98">
        <f t="shared" si="8"/>
        <v>0</v>
      </c>
      <c r="H48" s="97"/>
      <c r="I48" s="97"/>
      <c r="J48" s="97"/>
      <c r="K48" s="97"/>
      <c r="L48" s="98">
        <f t="shared" si="2"/>
        <v>0</v>
      </c>
      <c r="M48" s="97"/>
      <c r="N48" s="97"/>
      <c r="O48" s="97"/>
      <c r="P48" s="97"/>
      <c r="Q48" s="98">
        <f t="shared" si="3"/>
        <v>0</v>
      </c>
      <c r="R48" s="99">
        <f t="shared" si="4"/>
        <v>0</v>
      </c>
      <c r="S48" s="99">
        <f t="shared" si="5"/>
        <v>0</v>
      </c>
      <c r="T48" s="99">
        <f t="shared" si="6"/>
        <v>0</v>
      </c>
      <c r="U48" s="98">
        <f t="shared" si="0"/>
        <v>0</v>
      </c>
      <c r="V48" s="100">
        <f t="shared" si="7"/>
        <v>0</v>
      </c>
    </row>
    <row r="49" spans="1:22" ht="12.75">
      <c r="A49" s="73">
        <v>45</v>
      </c>
      <c r="B49" s="96"/>
      <c r="C49" s="96"/>
      <c r="D49" s="97"/>
      <c r="E49" s="97"/>
      <c r="F49" s="97"/>
      <c r="G49" s="98">
        <f t="shared" si="8"/>
        <v>0</v>
      </c>
      <c r="H49" s="97"/>
      <c r="I49" s="97"/>
      <c r="J49" s="97"/>
      <c r="K49" s="97"/>
      <c r="L49" s="98">
        <f t="shared" si="2"/>
        <v>0</v>
      </c>
      <c r="M49" s="97"/>
      <c r="N49" s="97"/>
      <c r="O49" s="97"/>
      <c r="P49" s="97"/>
      <c r="Q49" s="98">
        <f t="shared" si="3"/>
        <v>0</v>
      </c>
      <c r="R49" s="99">
        <f t="shared" si="4"/>
        <v>0</v>
      </c>
      <c r="S49" s="99">
        <f t="shared" si="5"/>
        <v>0</v>
      </c>
      <c r="T49" s="99">
        <f t="shared" si="6"/>
        <v>0</v>
      </c>
      <c r="U49" s="98">
        <f t="shared" si="0"/>
        <v>0</v>
      </c>
      <c r="V49" s="100">
        <f t="shared" si="7"/>
        <v>0</v>
      </c>
    </row>
    <row r="50" spans="1:22" ht="12.75">
      <c r="A50" s="73">
        <v>46</v>
      </c>
      <c r="B50" s="96"/>
      <c r="C50" s="96"/>
      <c r="D50" s="97"/>
      <c r="E50" s="97"/>
      <c r="F50" s="97"/>
      <c r="G50" s="98">
        <f t="shared" si="8"/>
        <v>0</v>
      </c>
      <c r="H50" s="97"/>
      <c r="I50" s="97"/>
      <c r="J50" s="97"/>
      <c r="K50" s="97"/>
      <c r="L50" s="98">
        <f t="shared" si="2"/>
        <v>0</v>
      </c>
      <c r="M50" s="97"/>
      <c r="N50" s="97"/>
      <c r="O50" s="97"/>
      <c r="P50" s="97"/>
      <c r="Q50" s="98">
        <f t="shared" si="3"/>
        <v>0</v>
      </c>
      <c r="R50" s="99">
        <f t="shared" si="4"/>
        <v>0</v>
      </c>
      <c r="S50" s="99">
        <f t="shared" si="5"/>
        <v>0</v>
      </c>
      <c r="T50" s="99">
        <f t="shared" si="6"/>
        <v>0</v>
      </c>
      <c r="U50" s="98">
        <f t="shared" si="0"/>
        <v>0</v>
      </c>
      <c r="V50" s="100">
        <f t="shared" si="7"/>
        <v>0</v>
      </c>
    </row>
    <row r="51" spans="1:22" ht="12.75">
      <c r="A51" s="73">
        <v>47</v>
      </c>
      <c r="B51" s="96"/>
      <c r="C51" s="96"/>
      <c r="D51" s="97"/>
      <c r="E51" s="97"/>
      <c r="F51" s="97"/>
      <c r="G51" s="98">
        <f t="shared" si="8"/>
        <v>0</v>
      </c>
      <c r="H51" s="97"/>
      <c r="I51" s="97"/>
      <c r="J51" s="97"/>
      <c r="K51" s="97"/>
      <c r="L51" s="98">
        <f t="shared" si="2"/>
        <v>0</v>
      </c>
      <c r="M51" s="97"/>
      <c r="N51" s="97"/>
      <c r="O51" s="97"/>
      <c r="P51" s="97"/>
      <c r="Q51" s="98">
        <f t="shared" si="3"/>
        <v>0</v>
      </c>
      <c r="R51" s="99">
        <f t="shared" si="4"/>
        <v>0</v>
      </c>
      <c r="S51" s="99">
        <f t="shared" si="5"/>
        <v>0</v>
      </c>
      <c r="T51" s="99">
        <f t="shared" si="6"/>
        <v>0</v>
      </c>
      <c r="U51" s="98">
        <f t="shared" si="0"/>
        <v>0</v>
      </c>
      <c r="V51" s="100">
        <f t="shared" si="7"/>
        <v>0</v>
      </c>
    </row>
    <row r="52" spans="1:22" ht="12.75">
      <c r="A52" s="73">
        <v>48</v>
      </c>
      <c r="B52" s="96"/>
      <c r="C52" s="96"/>
      <c r="D52" s="97"/>
      <c r="E52" s="97"/>
      <c r="F52" s="97"/>
      <c r="G52" s="98">
        <f t="shared" si="8"/>
        <v>0</v>
      </c>
      <c r="H52" s="97"/>
      <c r="I52" s="97"/>
      <c r="J52" s="97"/>
      <c r="K52" s="97"/>
      <c r="L52" s="98">
        <f t="shared" si="2"/>
        <v>0</v>
      </c>
      <c r="M52" s="97"/>
      <c r="N52" s="97"/>
      <c r="O52" s="97"/>
      <c r="P52" s="97"/>
      <c r="Q52" s="98">
        <f t="shared" si="3"/>
        <v>0</v>
      </c>
      <c r="R52" s="99">
        <f t="shared" si="4"/>
        <v>0</v>
      </c>
      <c r="S52" s="99">
        <f t="shared" si="5"/>
        <v>0</v>
      </c>
      <c r="T52" s="99">
        <f t="shared" si="6"/>
        <v>0</v>
      </c>
      <c r="U52" s="98">
        <f t="shared" si="0"/>
        <v>0</v>
      </c>
      <c r="V52" s="100">
        <f t="shared" si="7"/>
        <v>0</v>
      </c>
    </row>
    <row r="53" spans="1:22" ht="12.75">
      <c r="A53" s="73">
        <v>49</v>
      </c>
      <c r="B53" s="96"/>
      <c r="C53" s="96"/>
      <c r="D53" s="97"/>
      <c r="E53" s="97"/>
      <c r="F53" s="97"/>
      <c r="G53" s="98">
        <f t="shared" si="8"/>
        <v>0</v>
      </c>
      <c r="H53" s="97"/>
      <c r="I53" s="97"/>
      <c r="J53" s="97"/>
      <c r="K53" s="97"/>
      <c r="L53" s="98">
        <f t="shared" si="2"/>
        <v>0</v>
      </c>
      <c r="M53" s="97"/>
      <c r="N53" s="97"/>
      <c r="O53" s="97"/>
      <c r="P53" s="97"/>
      <c r="Q53" s="98">
        <f t="shared" si="3"/>
        <v>0</v>
      </c>
      <c r="R53" s="99">
        <f t="shared" si="4"/>
        <v>0</v>
      </c>
      <c r="S53" s="99">
        <f t="shared" si="5"/>
        <v>0</v>
      </c>
      <c r="T53" s="99">
        <f t="shared" si="6"/>
        <v>0</v>
      </c>
      <c r="U53" s="98">
        <f t="shared" si="0"/>
        <v>0</v>
      </c>
      <c r="V53" s="100">
        <f t="shared" si="7"/>
        <v>0</v>
      </c>
    </row>
    <row r="54" spans="1:22" ht="12.75">
      <c r="A54" s="73">
        <v>50</v>
      </c>
      <c r="B54" s="96"/>
      <c r="C54" s="96"/>
      <c r="D54" s="97"/>
      <c r="E54" s="97"/>
      <c r="F54" s="97"/>
      <c r="G54" s="98">
        <f t="shared" si="8"/>
        <v>0</v>
      </c>
      <c r="H54" s="97"/>
      <c r="I54" s="97"/>
      <c r="J54" s="97"/>
      <c r="K54" s="97"/>
      <c r="L54" s="98">
        <f t="shared" si="2"/>
        <v>0</v>
      </c>
      <c r="M54" s="97"/>
      <c r="N54" s="97"/>
      <c r="O54" s="97"/>
      <c r="P54" s="97"/>
      <c r="Q54" s="98">
        <f t="shared" si="3"/>
        <v>0</v>
      </c>
      <c r="R54" s="99">
        <f t="shared" si="4"/>
        <v>0</v>
      </c>
      <c r="S54" s="99">
        <f t="shared" si="5"/>
        <v>0</v>
      </c>
      <c r="T54" s="99">
        <f t="shared" si="6"/>
        <v>0</v>
      </c>
      <c r="U54" s="98">
        <f t="shared" si="0"/>
        <v>0</v>
      </c>
      <c r="V54" s="100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Russell Herrington</cp:lastModifiedBy>
  <dcterms:created xsi:type="dcterms:W3CDTF">2003-03-03T19:55:01Z</dcterms:created>
  <dcterms:modified xsi:type="dcterms:W3CDTF">2012-06-29T16:27:31Z</dcterms:modified>
  <cp:category/>
  <cp:version/>
  <cp:contentType/>
  <cp:contentStatus/>
</cp:coreProperties>
</file>